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Default ContentType="image/jpeg" Extension="jpg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calcChain+xml" PartName="/xl/calcChain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 ?><Relationships xmlns="http://schemas.openxmlformats.org/package/2006/relationships"><Relationship Id="rId3" Target="docProps/app.xml" Type="http://schemas.openxmlformats.org/officeDocument/2006/relationships/extended-properties"/><Relationship Id="rId2" Target="docProps/core.xml" Type="http://schemas.openxmlformats.org/package/2006/relationships/metadata/core-properties"/><Relationship Id="rId1" Target="xl/workbook.xml" Type="http://schemas.openxmlformats.org/officeDocument/2006/relationships/officeDocument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итульный" sheetId="5" r:id="rId1"/>
    <sheet name="естест-науч" sheetId="4" r:id="rId2"/>
  </sheets>
  <calcPr calcId="162913"/>
</workbook>
</file>

<file path=xl/calcChain.xml><?xml version="1.0" encoding="utf-8"?>
<calcChain xmlns="http://schemas.openxmlformats.org/spreadsheetml/2006/main">
  <c r="U48" i="4" l="1"/>
  <c r="V48" i="4"/>
  <c r="W48" i="4"/>
  <c r="X48" i="4"/>
  <c r="Y48" i="4"/>
  <c r="Z48" i="4"/>
  <c r="AA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S35" i="4" s="1"/>
  <c r="S9" i="4" s="1"/>
  <c r="U45" i="4"/>
  <c r="V45" i="4"/>
  <c r="W45" i="4"/>
  <c r="X45" i="4"/>
  <c r="Y45" i="4"/>
  <c r="Z45" i="4"/>
  <c r="AA45" i="4"/>
  <c r="T45" i="4"/>
  <c r="T35" i="4" s="1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U41" i="4"/>
  <c r="V41" i="4"/>
  <c r="W41" i="4"/>
  <c r="X41" i="4"/>
  <c r="Y41" i="4"/>
  <c r="Z41" i="4"/>
  <c r="AA41" i="4"/>
  <c r="F41" i="4"/>
  <c r="G41" i="4"/>
  <c r="H41" i="4"/>
  <c r="I41" i="4"/>
  <c r="J41" i="4"/>
  <c r="K41" i="4"/>
  <c r="L41" i="4"/>
  <c r="M41" i="4"/>
  <c r="N41" i="4"/>
  <c r="O41" i="4"/>
  <c r="P41" i="4"/>
  <c r="Q41" i="4"/>
  <c r="R41" i="4"/>
  <c r="S41" i="4"/>
  <c r="U36" i="4"/>
  <c r="V36" i="4"/>
  <c r="W36" i="4"/>
  <c r="X36" i="4"/>
  <c r="Y36" i="4"/>
  <c r="Z36" i="4"/>
  <c r="AA36" i="4"/>
  <c r="F36" i="4"/>
  <c r="G36" i="4"/>
  <c r="H36" i="4"/>
  <c r="I36" i="4"/>
  <c r="I35" i="4" s="1"/>
  <c r="J36" i="4"/>
  <c r="K36" i="4"/>
  <c r="L36" i="4"/>
  <c r="L35" i="4" s="1"/>
  <c r="L9" i="4" s="1"/>
  <c r="M36" i="4"/>
  <c r="N36" i="4"/>
  <c r="O36" i="4"/>
  <c r="P36" i="4"/>
  <c r="Q36" i="4"/>
  <c r="Q35" i="4" s="1"/>
  <c r="R36" i="4"/>
  <c r="S36" i="4"/>
  <c r="G35" i="4"/>
  <c r="G9" i="4" s="1"/>
  <c r="H35" i="4"/>
  <c r="H9" i="4" s="1"/>
  <c r="O35" i="4"/>
  <c r="P35" i="4"/>
  <c r="P9" i="4" s="1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W19" i="4"/>
  <c r="X19" i="4"/>
  <c r="Y19" i="4"/>
  <c r="Z19" i="4"/>
  <c r="AA19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O9" i="4"/>
  <c r="K35" i="4" l="1"/>
  <c r="K9" i="4" s="1"/>
  <c r="R35" i="4"/>
  <c r="T9" i="4"/>
  <c r="Z35" i="4"/>
  <c r="Z9" i="4" s="1"/>
  <c r="N35" i="4"/>
  <c r="N9" i="4" s="1"/>
  <c r="F35" i="4"/>
  <c r="F9" i="4" s="1"/>
  <c r="M35" i="4"/>
  <c r="M9" i="4" s="1"/>
  <c r="R9" i="4"/>
  <c r="J35" i="4"/>
  <c r="J9" i="4" s="1"/>
  <c r="Q9" i="4"/>
  <c r="I9" i="4"/>
  <c r="T48" i="4"/>
  <c r="V35" i="4"/>
  <c r="V9" i="4" s="1"/>
  <c r="W35" i="4"/>
  <c r="W9" i="4" s="1"/>
  <c r="X35" i="4"/>
  <c r="X9" i="4" s="1"/>
  <c r="Y35" i="4"/>
  <c r="Y9" i="4" s="1"/>
  <c r="U35" i="4"/>
  <c r="U9" i="4" s="1"/>
  <c r="T41" i="4"/>
  <c r="AA35" i="4" l="1"/>
  <c r="AA9" i="4" s="1"/>
  <c r="V53" i="4"/>
  <c r="W53" i="4"/>
  <c r="Z53" i="4"/>
  <c r="T53" i="4"/>
  <c r="H12" i="4"/>
  <c r="H13" i="4"/>
  <c r="H14" i="4"/>
  <c r="H15" i="4"/>
  <c r="H16" i="4"/>
  <c r="H17" i="4"/>
  <c r="AA53" i="4" l="1"/>
  <c r="X53" i="4"/>
  <c r="Y53" i="4"/>
  <c r="U53" i="4"/>
  <c r="AB45" i="4" l="1"/>
  <c r="I46" i="4"/>
  <c r="H46" i="4"/>
  <c r="T55" i="4"/>
  <c r="G46" i="4" l="1"/>
  <c r="E46" i="4" l="1"/>
  <c r="E45" i="4" s="1"/>
  <c r="AB19" i="4"/>
  <c r="AB62" i="4"/>
  <c r="H11" i="4" l="1"/>
  <c r="AB36" i="4" l="1"/>
  <c r="T36" i="4"/>
  <c r="AB41" i="4"/>
  <c r="AB48" i="4"/>
  <c r="I38" i="4"/>
  <c r="I37" i="4"/>
  <c r="I24" i="4"/>
  <c r="I25" i="4"/>
  <c r="I26" i="4"/>
  <c r="I27" i="4"/>
  <c r="I28" i="4"/>
  <c r="I29" i="4"/>
  <c r="I22" i="4"/>
  <c r="I30" i="4"/>
  <c r="I31" i="4"/>
  <c r="I32" i="4"/>
  <c r="I13" i="4"/>
  <c r="I33" i="4"/>
  <c r="I21" i="4"/>
  <c r="I11" i="4"/>
  <c r="I12" i="4"/>
  <c r="I14" i="4"/>
  <c r="I16" i="4"/>
  <c r="I17" i="4"/>
  <c r="I15" i="4"/>
  <c r="AB35" i="4" l="1"/>
  <c r="I42" i="4"/>
  <c r="I23" i="4"/>
  <c r="AB10" i="4" l="1"/>
  <c r="I49" i="4"/>
  <c r="H49" i="4"/>
  <c r="G49" i="4" l="1"/>
  <c r="H31" i="4"/>
  <c r="H29" i="4"/>
  <c r="G29" i="4" s="1"/>
  <c r="E29" i="4" s="1"/>
  <c r="H28" i="4"/>
  <c r="G28" i="4" s="1"/>
  <c r="E28" i="4" s="1"/>
  <c r="H27" i="4"/>
  <c r="G27" i="4" s="1"/>
  <c r="E27" i="4" s="1"/>
  <c r="E49" i="4" l="1"/>
  <c r="E48" i="4" s="1"/>
  <c r="H23" i="4"/>
  <c r="AB67" i="4" l="1"/>
  <c r="AB66" i="4"/>
  <c r="AB64" i="4"/>
  <c r="E57" i="4"/>
  <c r="E56" i="4"/>
  <c r="AA55" i="4"/>
  <c r="Z55" i="4"/>
  <c r="Y55" i="4"/>
  <c r="X55" i="4"/>
  <c r="W55" i="4"/>
  <c r="V55" i="4"/>
  <c r="U55" i="4"/>
  <c r="E55" i="4"/>
  <c r="H42" i="4"/>
  <c r="H38" i="4"/>
  <c r="H37" i="4"/>
  <c r="G31" i="4"/>
  <c r="E31" i="4" s="1"/>
  <c r="G33" i="4"/>
  <c r="E33" i="4" s="1"/>
  <c r="H32" i="4"/>
  <c r="H22" i="4"/>
  <c r="H30" i="4"/>
  <c r="H25" i="4"/>
  <c r="H26" i="4"/>
  <c r="H24" i="4"/>
  <c r="H21" i="4"/>
  <c r="I20" i="4"/>
  <c r="H20" i="4"/>
  <c r="G17" i="4"/>
  <c r="E17" i="4" s="1"/>
  <c r="G16" i="4"/>
  <c r="E16" i="4" s="1"/>
  <c r="G14" i="4"/>
  <c r="E14" i="4" s="1"/>
  <c r="G12" i="4"/>
  <c r="E12" i="4" s="1"/>
  <c r="G15" i="4"/>
  <c r="E15" i="4" s="1"/>
  <c r="G21" i="4" l="1"/>
  <c r="E21" i="4" s="1"/>
  <c r="G20" i="4"/>
  <c r="G37" i="4"/>
  <c r="E37" i="4" s="1"/>
  <c r="G38" i="4"/>
  <c r="G42" i="4"/>
  <c r="G11" i="4"/>
  <c r="G24" i="4"/>
  <c r="E24" i="4" s="1"/>
  <c r="G26" i="4"/>
  <c r="E26" i="4" s="1"/>
  <c r="G25" i="4"/>
  <c r="E25" i="4" s="1"/>
  <c r="G30" i="4"/>
  <c r="E30" i="4" s="1"/>
  <c r="G22" i="4"/>
  <c r="E22" i="4" s="1"/>
  <c r="G32" i="4"/>
  <c r="E32" i="4" s="1"/>
  <c r="G13" i="4"/>
  <c r="E13" i="4" s="1"/>
  <c r="E42" i="4" l="1"/>
  <c r="E41" i="4" s="1"/>
  <c r="E20" i="4"/>
  <c r="E38" i="4"/>
  <c r="E36" i="4" s="1"/>
  <c r="E11" i="4"/>
  <c r="E10" i="4" s="1"/>
  <c r="E35" i="4" l="1"/>
  <c r="G23" i="4"/>
  <c r="E23" i="4" l="1"/>
  <c r="E19" i="4" s="1"/>
  <c r="E9" i="4" s="1"/>
</calcChain>
</file>

<file path=xl/sharedStrings.xml><?xml version="1.0" encoding="utf-8"?>
<sst xmlns="http://schemas.openxmlformats.org/spreadsheetml/2006/main" count="158" uniqueCount="138">
  <si>
    <t>Индекс</t>
  </si>
  <si>
    <t>I курс</t>
  </si>
  <si>
    <t>II курс</t>
  </si>
  <si>
    <t>III курс</t>
  </si>
  <si>
    <t>IV курс</t>
  </si>
  <si>
    <t>курсовых работ (проектов)</t>
  </si>
  <si>
    <t>1 сем.</t>
  </si>
  <si>
    <t>2 сем.</t>
  </si>
  <si>
    <t>3 сем.</t>
  </si>
  <si>
    <t>4 сем.</t>
  </si>
  <si>
    <t>5 сем.</t>
  </si>
  <si>
    <t>6 сем.</t>
  </si>
  <si>
    <t>7 сем.</t>
  </si>
  <si>
    <t>8 сем.</t>
  </si>
  <si>
    <t>Физическая культура</t>
  </si>
  <si>
    <t>Основы философии</t>
  </si>
  <si>
    <t>П.00</t>
  </si>
  <si>
    <t>Профессиональный цикл</t>
  </si>
  <si>
    <t>ОП.00</t>
  </si>
  <si>
    <t>Общепрофессиональные дисциплины</t>
  </si>
  <si>
    <t>ОП.01</t>
  </si>
  <si>
    <t>Инженерная графика</t>
  </si>
  <si>
    <t>ОП.02</t>
  </si>
  <si>
    <t>Техническая механика</t>
  </si>
  <si>
    <t>ОП.03</t>
  </si>
  <si>
    <t>Материаловедение</t>
  </si>
  <si>
    <t>ОП.04</t>
  </si>
  <si>
    <t>ОП.05</t>
  </si>
  <si>
    <t>ОП.06</t>
  </si>
  <si>
    <t>ОП.07</t>
  </si>
  <si>
    <t>ОП.08</t>
  </si>
  <si>
    <t>ОП.09</t>
  </si>
  <si>
    <t>Безопасность жизнедеятельности</t>
  </si>
  <si>
    <t>МДК.01.01</t>
  </si>
  <si>
    <t>МДК.01.02</t>
  </si>
  <si>
    <t>УП.01</t>
  </si>
  <si>
    <t>Учебная практика</t>
  </si>
  <si>
    <t>ПМ.02</t>
  </si>
  <si>
    <t>МДК.02.01</t>
  </si>
  <si>
    <t>ПМ.03</t>
  </si>
  <si>
    <t>Всего</t>
  </si>
  <si>
    <t>ПДП.00</t>
  </si>
  <si>
    <t>Производственная практика (преддипломная)</t>
  </si>
  <si>
    <t>ГИА.00</t>
  </si>
  <si>
    <t>Государственная итоговая аттестация</t>
  </si>
  <si>
    <t>ГИА.01</t>
  </si>
  <si>
    <t>Подготовка выпускной квалификационной работы</t>
  </si>
  <si>
    <t>ГИА.02</t>
  </si>
  <si>
    <t>Защита выпускной квалификационной работы</t>
  </si>
  <si>
    <t>1. Программа базовой подготовки</t>
  </si>
  <si>
    <t>дисциплин и МДК</t>
  </si>
  <si>
    <t>учебной практики</t>
  </si>
  <si>
    <t>произв. практики</t>
  </si>
  <si>
    <t>преддипломн. практики</t>
  </si>
  <si>
    <t>экзаменов (в т.ч. экзаменов (квалификационных)</t>
  </si>
  <si>
    <t>дифф. зачетов</t>
  </si>
  <si>
    <t>Распределение обязательной учебной нагрузки (включая обязательную аудиторную нагрузку и все виды практики в составе профессиональных модулей) по курсам и семестрам (час. в семестр)</t>
  </si>
  <si>
    <t>дифференцированный зачет</t>
  </si>
  <si>
    <t>экзамен</t>
  </si>
  <si>
    <t>3,4,5,6,7,8</t>
  </si>
  <si>
    <t>ПМ.01</t>
  </si>
  <si>
    <t>Электротехника и электроника</t>
  </si>
  <si>
    <t>ПП.01</t>
  </si>
  <si>
    <t>МДК.03.01</t>
  </si>
  <si>
    <t>4 нед</t>
  </si>
  <si>
    <t>6 нед</t>
  </si>
  <si>
    <t>2 нед</t>
  </si>
  <si>
    <t>Производственная практика (по профилю специальности)</t>
  </si>
  <si>
    <t>всего</t>
  </si>
  <si>
    <t>ОП.10</t>
  </si>
  <si>
    <t>ОП.11</t>
  </si>
  <si>
    <t>Выполнение дипломной работы с 18.05 по 14.06 (всего 4 нед.)</t>
  </si>
  <si>
    <t>Защита дипломной работы с 15.06. по 28.06 (всего 2 нед.)</t>
  </si>
  <si>
    <t>Иностранный язык в профессиональной деятельности</t>
  </si>
  <si>
    <t>теория</t>
  </si>
  <si>
    <t>лаб. или практ. занятий (семинары)</t>
  </si>
  <si>
    <t>Наименование учебных циклов, дисциплин, профессиональных модулей, МДК, практик</t>
  </si>
  <si>
    <t>формы промежуточной аттестации</t>
  </si>
  <si>
    <t>В ЗАЧЕТКУ</t>
  </si>
  <si>
    <t>самостоятельная работа</t>
  </si>
  <si>
    <t>промежуточная аттестация</t>
  </si>
  <si>
    <t>консультации</t>
  </si>
  <si>
    <t>план</t>
  </si>
  <si>
    <t>вариатив</t>
  </si>
  <si>
    <t>практики</t>
  </si>
  <si>
    <t>по учебным дисциплинам и МДК</t>
  </si>
  <si>
    <t>ВСЕГО</t>
  </si>
  <si>
    <t>всего во взаимодействии с преподав.</t>
  </si>
  <si>
    <t>Объем образовательной программы (академических часов)</t>
  </si>
  <si>
    <t>нагрузка во взаимодействии с преподавателем</t>
  </si>
  <si>
    <t>Информационные технологии в профессиональной деятельности</t>
  </si>
  <si>
    <t>ПП.02</t>
  </si>
  <si>
    <t>Основы финансовой грамотности</t>
  </si>
  <si>
    <t>Экологические основы природопользования</t>
  </si>
  <si>
    <t>Основы гидравлики и теплотехники</t>
  </si>
  <si>
    <t>Основы агрономии</t>
  </si>
  <si>
    <t>Основы зоотехнии</t>
  </si>
  <si>
    <t>Основы экономики, менеджмента и маркетинга</t>
  </si>
  <si>
    <t>Подготовка тракторов и сельскохозяйственных машин и механизмов к работе</t>
  </si>
  <si>
    <t>Эксплуатация сельскохозяйственной техники</t>
  </si>
  <si>
    <t>Комплектование машинно – тракторного агрегата для выполнения сельскохозяйственных работ</t>
  </si>
  <si>
    <t>УП.02</t>
  </si>
  <si>
    <t>Система технического обслуживания и ремонта сельскохозяйственных машин и механизмов</t>
  </si>
  <si>
    <t>Освоение профессии 19205 Тракторист-машинист  сельскохозяйственного производства</t>
  </si>
  <si>
    <t>ОП.12</t>
  </si>
  <si>
    <t>ОП.13</t>
  </si>
  <si>
    <t>ОП.14</t>
  </si>
  <si>
    <t>Применение систем точного земледелия</t>
  </si>
  <si>
    <t>Освоение одной или нескольких профессий рабочих или должностей служащих</t>
  </si>
  <si>
    <t>Основы бережливого производства</t>
  </si>
  <si>
    <t xml:space="preserve">   </t>
  </si>
  <si>
    <r>
      <rPr>
        <b/>
        <sz val="12"/>
        <rFont val="Times New Roman"/>
        <family val="1"/>
        <charset val="204"/>
      </rPr>
      <t>Консультации</t>
    </r>
    <r>
      <rPr>
        <sz val="12"/>
        <rFont val="Times New Roman"/>
        <family val="1"/>
        <charset val="204"/>
      </rPr>
      <t xml:space="preserve"> не более 100 часов на группу на каждый учебный год</t>
    </r>
  </si>
  <si>
    <t xml:space="preserve"> Социально – гуманитарный цикл</t>
  </si>
  <si>
    <t>ПП.00</t>
  </si>
  <si>
    <t>СГ.00</t>
  </si>
  <si>
    <t>СГ.01</t>
  </si>
  <si>
    <t>История  России</t>
  </si>
  <si>
    <t>СГ.02</t>
  </si>
  <si>
    <t>СГ.03</t>
  </si>
  <si>
    <t>СГ.04</t>
  </si>
  <si>
    <t>СГ.05</t>
  </si>
  <si>
    <t>СГ.06</t>
  </si>
  <si>
    <t>СГ.07</t>
  </si>
  <si>
    <t>Профессиональная подготовка</t>
  </si>
  <si>
    <t>Математические методы решения прикладных профессиональных задач</t>
  </si>
  <si>
    <t>Основы взаимозаменяемости и технические измерения</t>
  </si>
  <si>
    <t>Правовые основы  профессиональной деятельности и охрана труда</t>
  </si>
  <si>
    <t>дипломного проекта</t>
  </si>
  <si>
    <t>1.1 Демонстрационный экзамен</t>
  </si>
  <si>
    <t>1.2 Выпускная квалификационная работа в форме:</t>
  </si>
  <si>
    <t>Ремонт сельскохозяйственной техники и оборудования</t>
  </si>
  <si>
    <t xml:space="preserve"> </t>
  </si>
  <si>
    <t>ПМ.04</t>
  </si>
  <si>
    <t>МДК.04.01</t>
  </si>
  <si>
    <t>УП.03</t>
  </si>
  <si>
    <t>УП.04</t>
  </si>
  <si>
    <t>ПП.04</t>
  </si>
  <si>
    <t>Освоение профессии 18545 Слесарь по ремонту  сельскохозяйственных машин и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</si>
</sst>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sz val="8"/>
      <name val="Times New Roman"/>
      <family val="1"/>
      <charset val="204"/>
    </font>
    <font>
      <i/>
      <sz val="12"/>
      <color rgb="FFFF0000"/>
      <name val="Calibri"/>
      <family val="2"/>
      <scheme val="minor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Calibri"/>
      <family val="2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12" fillId="0" borderId="0" xfId="0" applyFont="1" applyFill="1"/>
    <xf numFmtId="0" fontId="8" fillId="0" borderId="0" xfId="0" applyFont="1" applyFill="1"/>
    <xf numFmtId="0" fontId="3" fillId="3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textRotation="90" wrapText="1"/>
    </xf>
    <xf numFmtId="0" fontId="4" fillId="3" borderId="0" xfId="0" applyFont="1" applyFill="1"/>
    <xf numFmtId="0" fontId="3" fillId="3" borderId="3" xfId="0" applyFont="1" applyFill="1" applyBorder="1" applyAlignment="1">
      <alignment vertical="center" wrapText="1"/>
    </xf>
    <xf numFmtId="0" fontId="5" fillId="3" borderId="0" xfId="0" applyFont="1" applyFill="1"/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6" fillId="3" borderId="0" xfId="0" applyFont="1" applyFill="1"/>
    <xf numFmtId="0" fontId="3" fillId="3" borderId="7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textRotation="90" wrapText="1"/>
    </xf>
    <xf numFmtId="0" fontId="10" fillId="3" borderId="3" xfId="0" applyFont="1" applyFill="1" applyBorder="1" applyAlignment="1">
      <alignment vertical="center" wrapText="1"/>
    </xf>
    <xf numFmtId="0" fontId="18" fillId="0" borderId="0" xfId="0" applyFont="1" applyFill="1"/>
    <xf numFmtId="0" fontId="17" fillId="3" borderId="1" xfId="0" applyFont="1" applyFill="1" applyBorder="1" applyAlignment="1">
      <alignment horizontal="center" vertical="center" wrapText="1"/>
    </xf>
    <xf numFmtId="0" fontId="18" fillId="3" borderId="0" xfId="0" applyFont="1" applyFill="1"/>
    <xf numFmtId="0" fontId="4" fillId="3" borderId="1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10" fillId="3" borderId="5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vertical="center" wrapText="1"/>
    </xf>
    <xf numFmtId="0" fontId="6" fillId="3" borderId="1" xfId="0" applyFont="1" applyFill="1" applyBorder="1"/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6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center" wrapText="1"/>
    </xf>
    <xf numFmtId="0" fontId="4" fillId="3" borderId="5" xfId="0" applyFont="1" applyFill="1" applyBorder="1"/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3" fillId="3" borderId="4" xfId="0" applyFont="1" applyFill="1" applyBorder="1" applyAlignment="1">
      <alignment horizontal="center" vertical="center" textRotation="90" wrapText="1"/>
    </xf>
    <xf numFmtId="0" fontId="3" fillId="3" borderId="5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textRotation="90" wrapText="1"/>
    </xf>
    <xf numFmtId="0" fontId="13" fillId="3" borderId="17" xfId="0" applyFont="1" applyFill="1" applyBorder="1" applyAlignment="1">
      <alignment horizontal="center" vertical="center" textRotation="90" wrapText="1"/>
    </xf>
    <xf numFmtId="0" fontId="13" fillId="3" borderId="18" xfId="0" applyFont="1" applyFill="1" applyBorder="1" applyAlignment="1">
      <alignment horizontal="center" vertical="center" textRotation="90" wrapText="1"/>
    </xf>
    <xf numFmtId="0" fontId="13" fillId="3" borderId="15" xfId="0" applyFont="1" applyFill="1" applyBorder="1" applyAlignment="1">
      <alignment horizontal="center" vertical="center" textRotation="90" wrapText="1"/>
    </xf>
    <xf numFmtId="0" fontId="13" fillId="3" borderId="12" xfId="0" applyFont="1" applyFill="1" applyBorder="1" applyAlignment="1">
      <alignment horizontal="center" vertical="center" textRotation="90" wrapText="1"/>
    </xf>
    <xf numFmtId="0" fontId="13" fillId="3" borderId="13" xfId="0" applyFont="1" applyFill="1" applyBorder="1" applyAlignment="1">
      <alignment horizontal="center" vertical="center" textRotation="90" wrapText="1"/>
    </xf>
    <xf numFmtId="0" fontId="3" fillId="3" borderId="16" xfId="0" applyFont="1" applyFill="1" applyBorder="1" applyAlignment="1">
      <alignment horizontal="center" vertical="center" textRotation="90" wrapText="1"/>
    </xf>
    <xf numFmtId="0" fontId="3" fillId="3" borderId="17" xfId="0" applyFont="1" applyFill="1" applyBorder="1" applyAlignment="1">
      <alignment horizontal="center" vertical="center" textRotation="90" wrapText="1"/>
    </xf>
    <xf numFmtId="0" fontId="3" fillId="3" borderId="18" xfId="0" applyFont="1" applyFill="1" applyBorder="1" applyAlignment="1">
      <alignment horizontal="center" vertical="center" textRotation="90" wrapText="1"/>
    </xf>
    <xf numFmtId="0" fontId="3" fillId="3" borderId="15" xfId="0" applyFont="1" applyFill="1" applyBorder="1" applyAlignment="1">
      <alignment horizontal="center" vertical="center" textRotation="90" wrapText="1"/>
    </xf>
    <xf numFmtId="0" fontId="3" fillId="3" borderId="12" xfId="0" applyFont="1" applyFill="1" applyBorder="1" applyAlignment="1">
      <alignment horizontal="center" vertical="center" textRotation="90" wrapText="1"/>
    </xf>
    <xf numFmtId="0" fontId="3" fillId="3" borderId="13" xfId="0" applyFont="1" applyFill="1" applyBorder="1" applyAlignment="1">
      <alignment horizontal="center" vertical="center" textRotation="90" wrapText="1"/>
    </xf>
    <xf numFmtId="0" fontId="11" fillId="3" borderId="16" xfId="0" applyFont="1" applyFill="1" applyBorder="1" applyAlignment="1">
      <alignment horizontal="center" vertical="center" textRotation="90" wrapText="1"/>
    </xf>
    <xf numFmtId="0" fontId="11" fillId="3" borderId="17" xfId="0" applyFont="1" applyFill="1" applyBorder="1" applyAlignment="1">
      <alignment horizontal="center" vertical="center" textRotation="90" wrapText="1"/>
    </xf>
    <xf numFmtId="0" fontId="11" fillId="3" borderId="18" xfId="0" applyFont="1" applyFill="1" applyBorder="1" applyAlignment="1">
      <alignment horizontal="center" vertical="center" textRotation="90" wrapText="1"/>
    </xf>
    <xf numFmtId="0" fontId="11" fillId="3" borderId="15" xfId="0" applyFont="1" applyFill="1" applyBorder="1" applyAlignment="1">
      <alignment horizontal="center" vertical="center" textRotation="90" wrapText="1"/>
    </xf>
    <xf numFmtId="0" fontId="11" fillId="3" borderId="12" xfId="0" applyFont="1" applyFill="1" applyBorder="1" applyAlignment="1">
      <alignment horizontal="center" vertical="center" textRotation="90" wrapText="1"/>
    </xf>
    <xf numFmtId="0" fontId="11" fillId="3" borderId="13" xfId="0" applyFont="1" applyFill="1" applyBorder="1" applyAlignment="1">
      <alignment horizontal="center" vertical="center" textRotation="90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13" fillId="3" borderId="1" xfId="0" applyFont="1" applyFill="1" applyBorder="1" applyAlignment="1">
      <alignment horizontal="center" vertical="center" textRotation="90" wrapText="1"/>
    </xf>
    <xf numFmtId="0" fontId="15" fillId="3" borderId="3" xfId="0" applyFont="1" applyFill="1" applyBorder="1" applyAlignment="1">
      <alignment horizontal="center" vertical="center" textRotation="90" wrapText="1"/>
    </xf>
    <xf numFmtId="0" fontId="15" fillId="3" borderId="4" xfId="0" applyFont="1" applyFill="1" applyBorder="1" applyAlignment="1">
      <alignment horizontal="center" vertical="center" textRotation="90" wrapText="1"/>
    </xf>
    <xf numFmtId="0" fontId="15" fillId="3" borderId="5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9527</xdr:colOff>
      <xdr:row>0</xdr:row>
      <xdr:rowOff>0</xdr:rowOff>
    </xdr:from>
    <xdr:to>
      <xdr:col>16</xdr:col>
      <xdr:colOff>277979</xdr:colOff>
      <xdr:row>37</xdr:row>
      <xdr:rowOff>3503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494551" y="-1485024"/>
          <a:ext cx="7052003" cy="100220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R20" sqref="R2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T94"/>
  <sheetViews>
    <sheetView view="pageBreakPreview" topLeftCell="A34" zoomScale="60" zoomScaleNormal="70" workbookViewId="0">
      <selection activeCell="M47" sqref="M47"/>
    </sheetView>
  </sheetViews>
  <sheetFormatPr defaultRowHeight="15.75" x14ac:dyDescent="0.25"/>
  <cols>
    <col min="1" max="1" width="14.85546875" style="1" customWidth="1"/>
    <col min="2" max="2" width="30.7109375" style="1" customWidth="1"/>
    <col min="3" max="3" width="4.28515625" style="1" customWidth="1"/>
    <col min="4" max="4" width="5" style="1" customWidth="1"/>
    <col min="5" max="5" width="13.7109375" style="1" customWidth="1"/>
    <col min="6" max="6" width="10" style="1" customWidth="1"/>
    <col min="7" max="7" width="6.5703125" style="1" customWidth="1"/>
    <col min="8" max="8" width="6.85546875" style="1" customWidth="1"/>
    <col min="9" max="9" width="7.5703125" style="35" customWidth="1"/>
    <col min="10" max="10" width="6.85546875" style="4" customWidth="1"/>
    <col min="11" max="11" width="8.42578125" style="5" customWidth="1"/>
    <col min="12" max="12" width="7.85546875" style="1" customWidth="1"/>
    <col min="13" max="13" width="8.5703125" style="33" bestFit="1" customWidth="1"/>
    <col min="14" max="14" width="8" style="1" customWidth="1"/>
    <col min="15" max="15" width="8.85546875" style="33" customWidth="1"/>
    <col min="16" max="16" width="6" style="1" customWidth="1"/>
    <col min="17" max="17" width="7.7109375" style="35" customWidth="1"/>
    <col min="18" max="19" width="8.85546875" style="1" customWidth="1"/>
    <col min="20" max="27" width="8.5703125" style="48" bestFit="1" customWidth="1"/>
    <col min="28" max="28" width="14.42578125" style="1" bestFit="1" customWidth="1"/>
    <col min="29" max="16384" width="9.140625" style="1"/>
  </cols>
  <sheetData>
    <row r="1" spans="1:32" s="14" customFormat="1" ht="108" customHeight="1" x14ac:dyDescent="0.25">
      <c r="A1" s="96" t="s">
        <v>0</v>
      </c>
      <c r="B1" s="97" t="s">
        <v>76</v>
      </c>
      <c r="C1" s="100" t="s">
        <v>77</v>
      </c>
      <c r="D1" s="101"/>
      <c r="E1" s="100" t="s">
        <v>88</v>
      </c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1"/>
      <c r="T1" s="66" t="s">
        <v>56</v>
      </c>
      <c r="U1" s="66"/>
      <c r="V1" s="66"/>
      <c r="W1" s="66"/>
      <c r="X1" s="66"/>
      <c r="Y1" s="66"/>
      <c r="Z1" s="66"/>
      <c r="AA1" s="66"/>
      <c r="AB1" s="66"/>
      <c r="AF1" s="14" t="s">
        <v>110</v>
      </c>
    </row>
    <row r="2" spans="1:32" s="14" customFormat="1" ht="15.75" customHeight="1" x14ac:dyDescent="0.25">
      <c r="A2" s="96"/>
      <c r="B2" s="98"/>
      <c r="C2" s="63" t="s">
        <v>58</v>
      </c>
      <c r="D2" s="63" t="s">
        <v>57</v>
      </c>
      <c r="E2" s="63" t="s">
        <v>78</v>
      </c>
      <c r="F2" s="63" t="s">
        <v>79</v>
      </c>
      <c r="G2" s="63" t="s">
        <v>86</v>
      </c>
      <c r="H2" s="85" t="s">
        <v>89</v>
      </c>
      <c r="I2" s="86"/>
      <c r="J2" s="86"/>
      <c r="K2" s="86"/>
      <c r="L2" s="86"/>
      <c r="M2" s="86"/>
      <c r="N2" s="86"/>
      <c r="O2" s="86"/>
      <c r="P2" s="86"/>
      <c r="Q2" s="86"/>
      <c r="R2" s="86"/>
      <c r="S2" s="87"/>
      <c r="T2" s="66" t="s">
        <v>1</v>
      </c>
      <c r="U2" s="66"/>
      <c r="V2" s="66" t="s">
        <v>2</v>
      </c>
      <c r="W2" s="66"/>
      <c r="X2" s="66" t="s">
        <v>3</v>
      </c>
      <c r="Y2" s="66"/>
      <c r="Z2" s="66" t="s">
        <v>4</v>
      </c>
      <c r="AA2" s="66"/>
      <c r="AB2" s="66"/>
    </row>
    <row r="3" spans="1:32" s="14" customFormat="1" ht="18.75" customHeight="1" x14ac:dyDescent="0.25">
      <c r="A3" s="96"/>
      <c r="B3" s="98"/>
      <c r="C3" s="64"/>
      <c r="D3" s="64"/>
      <c r="E3" s="64"/>
      <c r="F3" s="64"/>
      <c r="G3" s="64"/>
      <c r="H3" s="67" t="s">
        <v>87</v>
      </c>
      <c r="I3" s="68"/>
      <c r="J3" s="90" t="s">
        <v>85</v>
      </c>
      <c r="K3" s="90"/>
      <c r="L3" s="90"/>
      <c r="M3" s="90"/>
      <c r="N3" s="90"/>
      <c r="O3" s="90"/>
      <c r="P3" s="92" t="s">
        <v>84</v>
      </c>
      <c r="Q3" s="92"/>
      <c r="R3" s="93" t="s">
        <v>81</v>
      </c>
      <c r="S3" s="93" t="s">
        <v>80</v>
      </c>
      <c r="T3" s="47"/>
      <c r="U3" s="47"/>
      <c r="V3" s="47"/>
      <c r="W3" s="47"/>
      <c r="X3" s="47"/>
      <c r="Y3" s="47"/>
      <c r="Z3" s="47"/>
      <c r="AA3" s="47"/>
      <c r="AB3" s="47"/>
    </row>
    <row r="4" spans="1:32" s="14" customFormat="1" ht="30.75" customHeight="1" x14ac:dyDescent="0.25">
      <c r="A4" s="96"/>
      <c r="B4" s="98"/>
      <c r="C4" s="64"/>
      <c r="D4" s="64"/>
      <c r="E4" s="64"/>
      <c r="F4" s="64"/>
      <c r="G4" s="64"/>
      <c r="H4" s="69"/>
      <c r="I4" s="70"/>
      <c r="J4" s="73" t="s">
        <v>74</v>
      </c>
      <c r="K4" s="74"/>
      <c r="L4" s="79" t="s">
        <v>75</v>
      </c>
      <c r="M4" s="80"/>
      <c r="N4" s="67" t="s">
        <v>5</v>
      </c>
      <c r="O4" s="68"/>
      <c r="P4" s="92"/>
      <c r="Q4" s="92"/>
      <c r="R4" s="94"/>
      <c r="S4" s="94"/>
      <c r="T4" s="47" t="s">
        <v>6</v>
      </c>
      <c r="U4" s="47" t="s">
        <v>7</v>
      </c>
      <c r="V4" s="47" t="s">
        <v>8</v>
      </c>
      <c r="W4" s="47" t="s">
        <v>9</v>
      </c>
      <c r="X4" s="47" t="s">
        <v>10</v>
      </c>
      <c r="Y4" s="47" t="s">
        <v>11</v>
      </c>
      <c r="Z4" s="47" t="s">
        <v>12</v>
      </c>
      <c r="AA4" s="47" t="s">
        <v>13</v>
      </c>
      <c r="AB4" s="47"/>
    </row>
    <row r="5" spans="1:32" s="14" customFormat="1" ht="18.75" customHeight="1" x14ac:dyDescent="0.25">
      <c r="A5" s="96"/>
      <c r="B5" s="98"/>
      <c r="C5" s="64"/>
      <c r="D5" s="64"/>
      <c r="E5" s="64"/>
      <c r="F5" s="64"/>
      <c r="G5" s="64"/>
      <c r="H5" s="69"/>
      <c r="I5" s="70"/>
      <c r="J5" s="75"/>
      <c r="K5" s="76"/>
      <c r="L5" s="81"/>
      <c r="M5" s="82"/>
      <c r="N5" s="69"/>
      <c r="O5" s="70"/>
      <c r="P5" s="92"/>
      <c r="Q5" s="92"/>
      <c r="R5" s="94"/>
      <c r="S5" s="94"/>
      <c r="T5" s="47"/>
      <c r="U5" s="47"/>
      <c r="V5" s="47"/>
      <c r="W5" s="47"/>
      <c r="X5" s="47"/>
      <c r="Y5" s="47"/>
      <c r="Z5" s="47"/>
      <c r="AA5" s="47"/>
      <c r="AB5" s="47"/>
    </row>
    <row r="6" spans="1:32" s="14" customFormat="1" x14ac:dyDescent="0.25">
      <c r="A6" s="96"/>
      <c r="B6" s="98"/>
      <c r="C6" s="64"/>
      <c r="D6" s="64"/>
      <c r="E6" s="64"/>
      <c r="F6" s="64"/>
      <c r="G6" s="64"/>
      <c r="H6" s="71"/>
      <c r="I6" s="72"/>
      <c r="J6" s="77"/>
      <c r="K6" s="78"/>
      <c r="L6" s="83"/>
      <c r="M6" s="84"/>
      <c r="N6" s="71"/>
      <c r="O6" s="72"/>
      <c r="P6" s="92"/>
      <c r="Q6" s="92"/>
      <c r="R6" s="94"/>
      <c r="S6" s="94"/>
      <c r="T6" s="47"/>
      <c r="U6" s="47"/>
      <c r="V6" s="47"/>
      <c r="W6" s="47"/>
      <c r="X6" s="47"/>
      <c r="Y6" s="47"/>
      <c r="Z6" s="47"/>
      <c r="AA6" s="47"/>
      <c r="AB6" s="47"/>
    </row>
    <row r="7" spans="1:32" s="14" customFormat="1" ht="24" x14ac:dyDescent="0.25">
      <c r="A7" s="96"/>
      <c r="B7" s="99"/>
      <c r="C7" s="65"/>
      <c r="D7" s="65"/>
      <c r="E7" s="65"/>
      <c r="F7" s="65"/>
      <c r="G7" s="65"/>
      <c r="H7" s="49" t="s">
        <v>82</v>
      </c>
      <c r="I7" s="34" t="s">
        <v>83</v>
      </c>
      <c r="J7" s="49" t="s">
        <v>82</v>
      </c>
      <c r="K7" s="34" t="s">
        <v>83</v>
      </c>
      <c r="L7" s="49" t="s">
        <v>82</v>
      </c>
      <c r="M7" s="34" t="s">
        <v>83</v>
      </c>
      <c r="N7" s="49" t="s">
        <v>82</v>
      </c>
      <c r="O7" s="34" t="s">
        <v>83</v>
      </c>
      <c r="P7" s="49" t="s">
        <v>82</v>
      </c>
      <c r="Q7" s="34" t="s">
        <v>83</v>
      </c>
      <c r="R7" s="95"/>
      <c r="S7" s="95"/>
      <c r="T7" s="47">
        <v>16</v>
      </c>
      <c r="U7" s="47">
        <v>23</v>
      </c>
      <c r="V7" s="47">
        <v>16</v>
      </c>
      <c r="W7" s="47">
        <v>19</v>
      </c>
      <c r="X7" s="47">
        <v>11</v>
      </c>
      <c r="Y7" s="47">
        <v>16</v>
      </c>
      <c r="Z7" s="47">
        <v>10</v>
      </c>
      <c r="AA7" s="47">
        <v>9</v>
      </c>
      <c r="AB7" s="47"/>
    </row>
    <row r="8" spans="1:32" s="14" customFormat="1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  <c r="H8" s="47">
        <v>8</v>
      </c>
      <c r="I8" s="29">
        <v>9</v>
      </c>
      <c r="J8" s="47">
        <v>10</v>
      </c>
      <c r="K8" s="29">
        <v>11</v>
      </c>
      <c r="L8" s="47">
        <v>12</v>
      </c>
      <c r="M8" s="29">
        <v>13</v>
      </c>
      <c r="N8" s="47">
        <v>14</v>
      </c>
      <c r="O8" s="29">
        <v>15</v>
      </c>
      <c r="P8" s="47">
        <v>16</v>
      </c>
      <c r="Q8" s="29">
        <v>17</v>
      </c>
      <c r="R8" s="47">
        <v>18</v>
      </c>
      <c r="S8" s="47">
        <v>19</v>
      </c>
      <c r="T8" s="47">
        <v>16</v>
      </c>
      <c r="U8" s="47">
        <v>23</v>
      </c>
      <c r="V8" s="47">
        <v>16</v>
      </c>
      <c r="W8" s="47">
        <v>23</v>
      </c>
      <c r="X8" s="47">
        <v>17</v>
      </c>
      <c r="Y8" s="47">
        <v>24</v>
      </c>
      <c r="Z8" s="47">
        <v>16</v>
      </c>
      <c r="AA8" s="47">
        <v>13</v>
      </c>
      <c r="AB8" s="47"/>
    </row>
    <row r="9" spans="1:32" s="16" customFormat="1" ht="35.25" customHeight="1" thickBot="1" x14ac:dyDescent="0.3">
      <c r="A9" s="15" t="s">
        <v>113</v>
      </c>
      <c r="B9" s="15" t="s">
        <v>123</v>
      </c>
      <c r="C9" s="50"/>
      <c r="D9" s="50"/>
      <c r="E9" s="50">
        <f t="shared" ref="E9:AA9" si="0">E10+E19+E35</f>
        <v>4176</v>
      </c>
      <c r="F9" s="50">
        <f t="shared" si="0"/>
        <v>2286</v>
      </c>
      <c r="G9" s="50">
        <f t="shared" si="0"/>
        <v>630</v>
      </c>
      <c r="H9" s="50">
        <f t="shared" si="0"/>
        <v>406</v>
      </c>
      <c r="I9" s="50">
        <f t="shared" si="0"/>
        <v>224</v>
      </c>
      <c r="J9" s="50">
        <f t="shared" si="0"/>
        <v>170</v>
      </c>
      <c r="K9" s="50">
        <f t="shared" si="0"/>
        <v>126</v>
      </c>
      <c r="L9" s="50">
        <f t="shared" si="0"/>
        <v>236</v>
      </c>
      <c r="M9" s="50">
        <f t="shared" si="0"/>
        <v>86</v>
      </c>
      <c r="N9" s="50">
        <f t="shared" si="0"/>
        <v>0</v>
      </c>
      <c r="O9" s="50">
        <f t="shared" si="0"/>
        <v>12</v>
      </c>
      <c r="P9" s="50">
        <f t="shared" si="0"/>
        <v>504</v>
      </c>
      <c r="Q9" s="50">
        <f t="shared" si="0"/>
        <v>576</v>
      </c>
      <c r="R9" s="50">
        <f t="shared" si="0"/>
        <v>102</v>
      </c>
      <c r="S9" s="50">
        <f t="shared" si="0"/>
        <v>78</v>
      </c>
      <c r="T9" s="50">
        <f t="shared" si="0"/>
        <v>80</v>
      </c>
      <c r="U9" s="50">
        <f t="shared" si="0"/>
        <v>80</v>
      </c>
      <c r="V9" s="50">
        <f t="shared" si="0"/>
        <v>80</v>
      </c>
      <c r="W9" s="50">
        <f t="shared" si="0"/>
        <v>80</v>
      </c>
      <c r="X9" s="50">
        <f t="shared" si="0"/>
        <v>80</v>
      </c>
      <c r="Y9" s="50">
        <f t="shared" si="0"/>
        <v>80</v>
      </c>
      <c r="Z9" s="50">
        <f t="shared" si="0"/>
        <v>80</v>
      </c>
      <c r="AA9" s="50">
        <f t="shared" si="0"/>
        <v>80</v>
      </c>
      <c r="AB9" s="50"/>
    </row>
    <row r="10" spans="1:32" s="16" customFormat="1" ht="32.25" thickBot="1" x14ac:dyDescent="0.3">
      <c r="A10" s="17" t="s">
        <v>114</v>
      </c>
      <c r="B10" s="18" t="s">
        <v>112</v>
      </c>
      <c r="C10" s="6"/>
      <c r="D10" s="6"/>
      <c r="E10" s="6">
        <f>SUM(E11:E17)</f>
        <v>564</v>
      </c>
      <c r="F10" s="6">
        <f t="shared" ref="F10:AA10" si="1">SUM(F11:F17)</f>
        <v>420</v>
      </c>
      <c r="G10" s="6">
        <f t="shared" si="1"/>
        <v>144</v>
      </c>
      <c r="H10" s="6">
        <f t="shared" si="1"/>
        <v>118</v>
      </c>
      <c r="I10" s="6">
        <f t="shared" si="1"/>
        <v>26</v>
      </c>
      <c r="J10" s="6">
        <f t="shared" si="1"/>
        <v>22</v>
      </c>
      <c r="K10" s="6">
        <f t="shared" si="1"/>
        <v>20</v>
      </c>
      <c r="L10" s="6">
        <f t="shared" si="1"/>
        <v>96</v>
      </c>
      <c r="M10" s="6">
        <f t="shared" si="1"/>
        <v>6</v>
      </c>
      <c r="N10" s="6">
        <f t="shared" si="1"/>
        <v>0</v>
      </c>
      <c r="O10" s="6">
        <f t="shared" si="1"/>
        <v>0</v>
      </c>
      <c r="P10" s="6">
        <f t="shared" si="1"/>
        <v>0</v>
      </c>
      <c r="Q10" s="6">
        <f t="shared" si="1"/>
        <v>0</v>
      </c>
      <c r="R10" s="6">
        <f t="shared" si="1"/>
        <v>0</v>
      </c>
      <c r="S10" s="6">
        <f t="shared" si="1"/>
        <v>0</v>
      </c>
      <c r="T10" s="6">
        <f t="shared" si="1"/>
        <v>20</v>
      </c>
      <c r="U10" s="6">
        <f t="shared" si="1"/>
        <v>24</v>
      </c>
      <c r="V10" s="6">
        <f t="shared" si="1"/>
        <v>12</v>
      </c>
      <c r="W10" s="6">
        <f t="shared" si="1"/>
        <v>12</v>
      </c>
      <c r="X10" s="6">
        <f t="shared" si="1"/>
        <v>22</v>
      </c>
      <c r="Y10" s="6">
        <f t="shared" si="1"/>
        <v>12</v>
      </c>
      <c r="Z10" s="6">
        <f t="shared" si="1"/>
        <v>12</v>
      </c>
      <c r="AA10" s="6">
        <f t="shared" si="1"/>
        <v>30</v>
      </c>
      <c r="AB10" s="6">
        <f t="shared" ref="AB10" si="2">SUM(AB11:AB17)</f>
        <v>0</v>
      </c>
    </row>
    <row r="11" spans="1:32" s="14" customFormat="1" ht="20.25" customHeight="1" x14ac:dyDescent="0.25">
      <c r="A11" s="44" t="s">
        <v>115</v>
      </c>
      <c r="B11" s="44" t="s">
        <v>116</v>
      </c>
      <c r="C11" s="44"/>
      <c r="D11" s="43">
        <v>5</v>
      </c>
      <c r="E11" s="42">
        <f t="shared" ref="E11:E17" si="3">F11+G11+R11+S11</f>
        <v>46</v>
      </c>
      <c r="F11" s="43">
        <v>36</v>
      </c>
      <c r="G11" s="42">
        <f t="shared" ref="G11:G17" si="4">H11+I11</f>
        <v>10</v>
      </c>
      <c r="H11" s="43">
        <f t="shared" ref="H11:H17" si="5">J11+L11+N11</f>
        <v>10</v>
      </c>
      <c r="I11" s="11">
        <f t="shared" ref="I11:I17" si="6">K11+M11+O11</f>
        <v>0</v>
      </c>
      <c r="J11" s="42">
        <v>8</v>
      </c>
      <c r="K11" s="20"/>
      <c r="L11" s="43">
        <v>2</v>
      </c>
      <c r="M11" s="20"/>
      <c r="N11" s="43"/>
      <c r="O11" s="20"/>
      <c r="P11" s="43"/>
      <c r="Q11" s="20"/>
      <c r="R11" s="43"/>
      <c r="S11" s="43"/>
      <c r="T11" s="43"/>
      <c r="U11" s="43"/>
      <c r="V11" s="43"/>
      <c r="W11" s="43"/>
      <c r="X11" s="43">
        <v>10</v>
      </c>
      <c r="Y11" s="43"/>
      <c r="Z11" s="43"/>
      <c r="AA11" s="43"/>
      <c r="AB11" s="43"/>
    </row>
    <row r="12" spans="1:32" s="14" customFormat="1" ht="47.25" x14ac:dyDescent="0.25">
      <c r="A12" s="44" t="s">
        <v>117</v>
      </c>
      <c r="B12" s="44" t="s">
        <v>73</v>
      </c>
      <c r="C12" s="20"/>
      <c r="D12" s="20">
        <v>8</v>
      </c>
      <c r="E12" s="42">
        <f t="shared" si="3"/>
        <v>172</v>
      </c>
      <c r="F12" s="20">
        <v>124</v>
      </c>
      <c r="G12" s="42">
        <f t="shared" si="4"/>
        <v>48</v>
      </c>
      <c r="H12" s="43">
        <f t="shared" si="5"/>
        <v>48</v>
      </c>
      <c r="I12" s="11">
        <f t="shared" si="6"/>
        <v>0</v>
      </c>
      <c r="J12" s="42">
        <v>4</v>
      </c>
      <c r="K12" s="20"/>
      <c r="L12" s="43">
        <v>44</v>
      </c>
      <c r="M12" s="20"/>
      <c r="N12" s="43"/>
      <c r="O12" s="20"/>
      <c r="P12" s="43"/>
      <c r="Q12" s="20"/>
      <c r="R12" s="43"/>
      <c r="S12" s="43"/>
      <c r="T12" s="43">
        <v>6</v>
      </c>
      <c r="U12" s="43">
        <v>6</v>
      </c>
      <c r="V12" s="43">
        <v>6</v>
      </c>
      <c r="W12" s="43">
        <v>6</v>
      </c>
      <c r="X12" s="43">
        <v>6</v>
      </c>
      <c r="Y12" s="43">
        <v>6</v>
      </c>
      <c r="Z12" s="43">
        <v>6</v>
      </c>
      <c r="AA12" s="43">
        <v>6</v>
      </c>
      <c r="AB12" s="43"/>
    </row>
    <row r="13" spans="1:32" s="14" customFormat="1" ht="31.5" x14ac:dyDescent="0.25">
      <c r="A13" s="44" t="s">
        <v>118</v>
      </c>
      <c r="B13" s="21" t="s">
        <v>32</v>
      </c>
      <c r="C13" s="7"/>
      <c r="D13" s="7">
        <v>2</v>
      </c>
      <c r="E13" s="42">
        <f>G13+F13+R13+S13</f>
        <v>68</v>
      </c>
      <c r="F13" s="7">
        <v>56</v>
      </c>
      <c r="G13" s="42">
        <f>H13+I13</f>
        <v>12</v>
      </c>
      <c r="H13" s="43">
        <f t="shared" si="5"/>
        <v>12</v>
      </c>
      <c r="I13" s="11">
        <f>K13+M13+O13</f>
        <v>0</v>
      </c>
      <c r="J13" s="43">
        <v>6</v>
      </c>
      <c r="K13" s="22"/>
      <c r="L13" s="7">
        <v>6</v>
      </c>
      <c r="M13" s="22"/>
      <c r="N13" s="7"/>
      <c r="O13" s="22"/>
      <c r="P13" s="7"/>
      <c r="Q13" s="22"/>
      <c r="R13" s="7"/>
      <c r="S13" s="7"/>
      <c r="T13" s="7"/>
      <c r="U13" s="7">
        <v>12</v>
      </c>
      <c r="V13" s="7"/>
      <c r="W13" s="7"/>
      <c r="X13" s="7"/>
      <c r="Y13" s="7"/>
      <c r="Z13" s="7"/>
      <c r="AA13" s="7"/>
      <c r="AB13" s="7"/>
    </row>
    <row r="14" spans="1:32" s="14" customFormat="1" ht="33.75" customHeight="1" x14ac:dyDescent="0.25">
      <c r="A14" s="44" t="s">
        <v>119</v>
      </c>
      <c r="B14" s="44" t="s">
        <v>14</v>
      </c>
      <c r="C14" s="44"/>
      <c r="D14" s="37" t="s">
        <v>59</v>
      </c>
      <c r="E14" s="42">
        <f t="shared" si="3"/>
        <v>160</v>
      </c>
      <c r="F14" s="43">
        <v>112</v>
      </c>
      <c r="G14" s="42">
        <f t="shared" si="4"/>
        <v>48</v>
      </c>
      <c r="H14" s="43">
        <f t="shared" si="5"/>
        <v>48</v>
      </c>
      <c r="I14" s="11">
        <f t="shared" si="6"/>
        <v>0</v>
      </c>
      <c r="J14" s="42">
        <v>4</v>
      </c>
      <c r="K14" s="20"/>
      <c r="L14" s="43">
        <v>44</v>
      </c>
      <c r="M14" s="20"/>
      <c r="N14" s="43"/>
      <c r="O14" s="20"/>
      <c r="P14" s="43"/>
      <c r="Q14" s="20"/>
      <c r="R14" s="43"/>
      <c r="S14" s="43"/>
      <c r="T14" s="43">
        <v>6</v>
      </c>
      <c r="U14" s="43">
        <v>6</v>
      </c>
      <c r="V14" s="43">
        <v>6</v>
      </c>
      <c r="W14" s="43">
        <v>6</v>
      </c>
      <c r="X14" s="43">
        <v>6</v>
      </c>
      <c r="Y14" s="43">
        <v>6</v>
      </c>
      <c r="Z14" s="43">
        <v>6</v>
      </c>
      <c r="AA14" s="43">
        <v>6</v>
      </c>
      <c r="AB14" s="43"/>
    </row>
    <row r="15" spans="1:32" s="26" customFormat="1" ht="25.5" customHeight="1" x14ac:dyDescent="0.25">
      <c r="A15" s="25" t="s">
        <v>120</v>
      </c>
      <c r="B15" s="39" t="s">
        <v>15</v>
      </c>
      <c r="C15" s="39"/>
      <c r="D15" s="11">
        <v>8</v>
      </c>
      <c r="E15" s="11">
        <f>F15+G15+R15+S15</f>
        <v>46</v>
      </c>
      <c r="F15" s="11">
        <v>36</v>
      </c>
      <c r="G15" s="11">
        <f>H15+I15</f>
        <v>10</v>
      </c>
      <c r="H15" s="43">
        <f t="shared" si="5"/>
        <v>0</v>
      </c>
      <c r="I15" s="11">
        <f>K15+M15+O15</f>
        <v>10</v>
      </c>
      <c r="J15" s="11"/>
      <c r="K15" s="11">
        <v>8</v>
      </c>
      <c r="L15" s="11"/>
      <c r="M15" s="11">
        <v>2</v>
      </c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>
        <v>10</v>
      </c>
      <c r="AB15" s="11"/>
    </row>
    <row r="16" spans="1:32" s="26" customFormat="1" ht="31.5" x14ac:dyDescent="0.25">
      <c r="A16" s="25" t="s">
        <v>121</v>
      </c>
      <c r="B16" s="25" t="s">
        <v>92</v>
      </c>
      <c r="C16" s="20"/>
      <c r="D16" s="20">
        <v>1</v>
      </c>
      <c r="E16" s="42">
        <f t="shared" si="3"/>
        <v>36</v>
      </c>
      <c r="F16" s="20">
        <v>28</v>
      </c>
      <c r="G16" s="42">
        <f t="shared" si="4"/>
        <v>8</v>
      </c>
      <c r="H16" s="43">
        <f t="shared" si="5"/>
        <v>0</v>
      </c>
      <c r="I16" s="11">
        <f t="shared" si="6"/>
        <v>8</v>
      </c>
      <c r="J16" s="36"/>
      <c r="K16" s="11">
        <v>6</v>
      </c>
      <c r="L16" s="43"/>
      <c r="M16" s="20">
        <v>2</v>
      </c>
      <c r="N16" s="43"/>
      <c r="O16" s="20"/>
      <c r="P16" s="43"/>
      <c r="Q16" s="20"/>
      <c r="R16" s="20"/>
      <c r="S16" s="20"/>
      <c r="T16" s="20">
        <v>8</v>
      </c>
      <c r="U16" s="20"/>
      <c r="V16" s="20"/>
      <c r="W16" s="20"/>
      <c r="X16" s="20"/>
      <c r="Y16" s="20"/>
      <c r="Z16" s="20"/>
      <c r="AA16" s="20"/>
      <c r="AB16" s="20"/>
    </row>
    <row r="17" spans="1:28" s="26" customFormat="1" ht="39" customHeight="1" x14ac:dyDescent="0.25">
      <c r="A17" s="25" t="s">
        <v>122</v>
      </c>
      <c r="B17" s="25" t="s">
        <v>109</v>
      </c>
      <c r="C17" s="20"/>
      <c r="D17" s="20">
        <v>8</v>
      </c>
      <c r="E17" s="11">
        <f t="shared" si="3"/>
        <v>36</v>
      </c>
      <c r="F17" s="20">
        <v>28</v>
      </c>
      <c r="G17" s="11">
        <f t="shared" si="4"/>
        <v>8</v>
      </c>
      <c r="H17" s="43">
        <f t="shared" si="5"/>
        <v>0</v>
      </c>
      <c r="I17" s="11">
        <f t="shared" si="6"/>
        <v>8</v>
      </c>
      <c r="J17" s="41"/>
      <c r="K17" s="20">
        <v>6</v>
      </c>
      <c r="L17" s="20"/>
      <c r="M17" s="20">
        <v>2</v>
      </c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>
        <v>8</v>
      </c>
      <c r="AB17" s="20"/>
    </row>
    <row r="18" spans="1:28" s="16" customFormat="1" ht="21" customHeight="1" x14ac:dyDescent="0.25">
      <c r="A18" s="45"/>
      <c r="B18" s="46" t="s">
        <v>68</v>
      </c>
      <c r="C18" s="47">
        <v>0</v>
      </c>
      <c r="D18" s="47">
        <v>6</v>
      </c>
      <c r="E18" s="47"/>
      <c r="F18" s="47"/>
      <c r="G18" s="47"/>
      <c r="H18" s="47"/>
      <c r="I18" s="29"/>
      <c r="J18" s="47"/>
      <c r="K18" s="29"/>
      <c r="L18" s="47"/>
      <c r="M18" s="29"/>
      <c r="N18" s="47"/>
      <c r="O18" s="29"/>
      <c r="P18" s="47"/>
      <c r="Q18" s="29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</row>
    <row r="19" spans="1:28" s="14" customFormat="1" ht="32.25" thickBot="1" x14ac:dyDescent="0.3">
      <c r="A19" s="24" t="s">
        <v>18</v>
      </c>
      <c r="B19" s="40" t="s">
        <v>19</v>
      </c>
      <c r="C19" s="8"/>
      <c r="D19" s="8"/>
      <c r="E19" s="8">
        <f t="shared" ref="E19:AB19" si="7">SUM(E20:E33)</f>
        <v>1145</v>
      </c>
      <c r="F19" s="8">
        <f t="shared" si="7"/>
        <v>832</v>
      </c>
      <c r="G19" s="8">
        <f t="shared" si="7"/>
        <v>238</v>
      </c>
      <c r="H19" s="8">
        <f t="shared" si="7"/>
        <v>170</v>
      </c>
      <c r="I19" s="8">
        <f t="shared" si="7"/>
        <v>68</v>
      </c>
      <c r="J19" s="8">
        <f t="shared" si="7"/>
        <v>90</v>
      </c>
      <c r="K19" s="8">
        <f t="shared" si="7"/>
        <v>40</v>
      </c>
      <c r="L19" s="8">
        <f t="shared" si="7"/>
        <v>80</v>
      </c>
      <c r="M19" s="8">
        <f t="shared" si="7"/>
        <v>28</v>
      </c>
      <c r="N19" s="8">
        <f t="shared" si="7"/>
        <v>0</v>
      </c>
      <c r="O19" s="8">
        <f t="shared" si="7"/>
        <v>0</v>
      </c>
      <c r="P19" s="8">
        <f t="shared" si="7"/>
        <v>0</v>
      </c>
      <c r="Q19" s="8">
        <f t="shared" si="7"/>
        <v>0</v>
      </c>
      <c r="R19" s="8">
        <f t="shared" si="7"/>
        <v>45</v>
      </c>
      <c r="S19" s="8">
        <f t="shared" si="7"/>
        <v>30</v>
      </c>
      <c r="T19" s="8">
        <f t="shared" si="7"/>
        <v>60</v>
      </c>
      <c r="U19" s="8">
        <f t="shared" si="7"/>
        <v>56</v>
      </c>
      <c r="V19" s="8">
        <f t="shared" si="7"/>
        <v>22</v>
      </c>
      <c r="W19" s="8">
        <f t="shared" si="7"/>
        <v>28</v>
      </c>
      <c r="X19" s="8">
        <f t="shared" si="7"/>
        <v>18</v>
      </c>
      <c r="Y19" s="8">
        <f t="shared" si="7"/>
        <v>14</v>
      </c>
      <c r="Z19" s="8">
        <f t="shared" si="7"/>
        <v>44</v>
      </c>
      <c r="AA19" s="8">
        <f t="shared" si="7"/>
        <v>12</v>
      </c>
      <c r="AB19" s="8">
        <f t="shared" si="7"/>
        <v>0</v>
      </c>
    </row>
    <row r="20" spans="1:28" s="14" customFormat="1" ht="55.5" customHeight="1" x14ac:dyDescent="0.25">
      <c r="A20" s="19" t="s">
        <v>20</v>
      </c>
      <c r="B20" s="19" t="s">
        <v>124</v>
      </c>
      <c r="C20" s="42"/>
      <c r="D20" s="42">
        <v>1</v>
      </c>
      <c r="E20" s="42">
        <f>G20+F20+R20+S20</f>
        <v>96</v>
      </c>
      <c r="F20" s="42">
        <v>82</v>
      </c>
      <c r="G20" s="42">
        <f>H20+I20</f>
        <v>14</v>
      </c>
      <c r="H20" s="42">
        <f>J20+L20+N20</f>
        <v>14</v>
      </c>
      <c r="I20" s="11">
        <f t="shared" ref="I20:I21" si="8">K20+M20+O20</f>
        <v>0</v>
      </c>
      <c r="J20" s="42">
        <v>4</v>
      </c>
      <c r="K20" s="11"/>
      <c r="L20" s="42">
        <v>10</v>
      </c>
      <c r="M20" s="11"/>
      <c r="N20" s="42"/>
      <c r="O20" s="11"/>
      <c r="P20" s="42"/>
      <c r="Q20" s="11"/>
      <c r="R20" s="42"/>
      <c r="S20" s="42"/>
      <c r="T20" s="42">
        <v>14</v>
      </c>
      <c r="U20" s="42"/>
      <c r="V20" s="42"/>
      <c r="W20" s="42"/>
      <c r="X20" s="42"/>
      <c r="Y20" s="42"/>
      <c r="Z20" s="42"/>
      <c r="AA20" s="42"/>
      <c r="AB20" s="42"/>
    </row>
    <row r="21" spans="1:28" s="14" customFormat="1" ht="30.75" customHeight="1" x14ac:dyDescent="0.25">
      <c r="A21" s="19" t="s">
        <v>22</v>
      </c>
      <c r="B21" s="21" t="s">
        <v>93</v>
      </c>
      <c r="C21" s="7"/>
      <c r="D21" s="7">
        <v>3</v>
      </c>
      <c r="E21" s="43">
        <f t="shared" ref="E21" si="9">G21+F21+R21+S21</f>
        <v>48</v>
      </c>
      <c r="F21" s="43">
        <v>40</v>
      </c>
      <c r="G21" s="43">
        <f>H21+I21</f>
        <v>8</v>
      </c>
      <c r="H21" s="43">
        <f t="shared" ref="H21" si="10">J21+L21+N21</f>
        <v>8</v>
      </c>
      <c r="I21" s="20">
        <f t="shared" si="8"/>
        <v>0</v>
      </c>
      <c r="J21" s="43">
        <v>6</v>
      </c>
      <c r="K21" s="22"/>
      <c r="L21" s="7">
        <v>2</v>
      </c>
      <c r="M21" s="23"/>
      <c r="N21" s="10"/>
      <c r="O21" s="23"/>
      <c r="P21" s="10"/>
      <c r="Q21" s="23"/>
      <c r="R21" s="10"/>
      <c r="S21" s="10"/>
      <c r="T21" s="7"/>
      <c r="U21" s="7"/>
      <c r="V21" s="7">
        <v>8</v>
      </c>
      <c r="W21" s="7"/>
      <c r="X21" s="7"/>
      <c r="Y21" s="7"/>
      <c r="Z21" s="10"/>
      <c r="AA21" s="7"/>
      <c r="AB21" s="7"/>
    </row>
    <row r="22" spans="1:28" s="14" customFormat="1" ht="63" x14ac:dyDescent="0.25">
      <c r="A22" s="19" t="s">
        <v>24</v>
      </c>
      <c r="B22" s="21" t="s">
        <v>90</v>
      </c>
      <c r="C22" s="43"/>
      <c r="D22" s="43">
        <v>6</v>
      </c>
      <c r="E22" s="42">
        <f>G22+F22+R22+S22</f>
        <v>60</v>
      </c>
      <c r="F22" s="42">
        <v>46</v>
      </c>
      <c r="G22" s="42">
        <f>H22+I22</f>
        <v>14</v>
      </c>
      <c r="H22" s="42">
        <f>J22+L22+N22</f>
        <v>10</v>
      </c>
      <c r="I22" s="11">
        <f>K22+M22+O22</f>
        <v>4</v>
      </c>
      <c r="J22" s="42">
        <v>2</v>
      </c>
      <c r="K22" s="20">
        <v>2</v>
      </c>
      <c r="L22" s="43">
        <v>8</v>
      </c>
      <c r="M22" s="20">
        <v>2</v>
      </c>
      <c r="N22" s="43"/>
      <c r="O22" s="20"/>
      <c r="P22" s="43"/>
      <c r="Q22" s="20"/>
      <c r="R22" s="43"/>
      <c r="S22" s="43"/>
      <c r="T22" s="43"/>
      <c r="U22" s="43"/>
      <c r="V22" s="43"/>
      <c r="W22" s="43"/>
      <c r="X22" s="43"/>
      <c r="Y22" s="43">
        <v>14</v>
      </c>
      <c r="Z22" s="43"/>
      <c r="AA22" s="43"/>
      <c r="AB22" s="43"/>
    </row>
    <row r="23" spans="1:28" s="14" customFormat="1" ht="19.5" customHeight="1" x14ac:dyDescent="0.25">
      <c r="A23" s="19" t="s">
        <v>26</v>
      </c>
      <c r="B23" s="44" t="s">
        <v>21</v>
      </c>
      <c r="C23" s="43">
        <v>4</v>
      </c>
      <c r="D23" s="43"/>
      <c r="E23" s="43">
        <f>G23+F23+R23+S23</f>
        <v>155</v>
      </c>
      <c r="F23" s="43">
        <v>110</v>
      </c>
      <c r="G23" s="43">
        <f>H23+I23</f>
        <v>30</v>
      </c>
      <c r="H23" s="43">
        <f>J23+L23+N23</f>
        <v>20</v>
      </c>
      <c r="I23" s="20">
        <f>K23+M23+O23</f>
        <v>10</v>
      </c>
      <c r="J23" s="43"/>
      <c r="K23" s="20">
        <v>4</v>
      </c>
      <c r="L23" s="43">
        <v>20</v>
      </c>
      <c r="M23" s="20">
        <v>6</v>
      </c>
      <c r="N23" s="43"/>
      <c r="O23" s="20"/>
      <c r="P23" s="43"/>
      <c r="Q23" s="20"/>
      <c r="R23" s="43">
        <v>9</v>
      </c>
      <c r="S23" s="43">
        <v>6</v>
      </c>
      <c r="T23" s="43">
        <v>8</v>
      </c>
      <c r="U23" s="43">
        <v>22</v>
      </c>
      <c r="V23" s="43"/>
      <c r="W23" s="43"/>
      <c r="X23" s="43"/>
      <c r="Y23" s="43"/>
      <c r="Z23" s="43"/>
      <c r="AA23" s="43"/>
      <c r="AB23" s="43"/>
    </row>
    <row r="24" spans="1:28" s="14" customFormat="1" ht="15" customHeight="1" x14ac:dyDescent="0.25">
      <c r="A24" s="19" t="s">
        <v>27</v>
      </c>
      <c r="B24" s="44" t="s">
        <v>23</v>
      </c>
      <c r="C24" s="43">
        <v>4</v>
      </c>
      <c r="D24" s="43"/>
      <c r="E24" s="42">
        <f t="shared" ref="E24:E33" si="11">G24+F24+R24+S24</f>
        <v>157</v>
      </c>
      <c r="F24" s="43">
        <v>110</v>
      </c>
      <c r="G24" s="42">
        <f t="shared" ref="G24:G33" si="12">H24+I24</f>
        <v>32</v>
      </c>
      <c r="H24" s="43">
        <f t="shared" ref="H24:H32" si="13">J24+L24+N24</f>
        <v>26</v>
      </c>
      <c r="I24" s="11">
        <f t="shared" ref="I24:I33" si="14">K24+M24+O24</f>
        <v>6</v>
      </c>
      <c r="J24" s="43">
        <v>16</v>
      </c>
      <c r="K24" s="20">
        <v>4</v>
      </c>
      <c r="L24" s="43">
        <v>10</v>
      </c>
      <c r="M24" s="20">
        <v>2</v>
      </c>
      <c r="N24" s="43"/>
      <c r="O24" s="20"/>
      <c r="P24" s="43"/>
      <c r="Q24" s="20"/>
      <c r="R24" s="42">
        <v>9</v>
      </c>
      <c r="S24" s="42">
        <v>6</v>
      </c>
      <c r="T24" s="43">
        <v>12</v>
      </c>
      <c r="U24" s="43">
        <v>20</v>
      </c>
      <c r="V24" s="43"/>
      <c r="W24" s="43"/>
      <c r="X24" s="43"/>
      <c r="Y24" s="43"/>
      <c r="Z24" s="43"/>
      <c r="AA24" s="43"/>
      <c r="AB24" s="43"/>
    </row>
    <row r="25" spans="1:28" s="14" customFormat="1" ht="15" customHeight="1" x14ac:dyDescent="0.25">
      <c r="A25" s="19" t="s">
        <v>28</v>
      </c>
      <c r="B25" s="44" t="s">
        <v>25</v>
      </c>
      <c r="C25" s="43"/>
      <c r="D25" s="43">
        <v>1</v>
      </c>
      <c r="E25" s="42">
        <f t="shared" si="11"/>
        <v>80</v>
      </c>
      <c r="F25" s="43">
        <v>68</v>
      </c>
      <c r="G25" s="42">
        <f>H25+I25</f>
        <v>12</v>
      </c>
      <c r="H25" s="43">
        <f>J25+L25+N25</f>
        <v>8</v>
      </c>
      <c r="I25" s="11">
        <f t="shared" si="14"/>
        <v>4</v>
      </c>
      <c r="J25" s="43">
        <v>4</v>
      </c>
      <c r="K25" s="20">
        <v>2</v>
      </c>
      <c r="L25" s="43">
        <v>4</v>
      </c>
      <c r="M25" s="20">
        <v>2</v>
      </c>
      <c r="N25" s="43"/>
      <c r="O25" s="20"/>
      <c r="P25" s="43"/>
      <c r="Q25" s="20"/>
      <c r="R25" s="43"/>
      <c r="S25" s="43"/>
      <c r="T25" s="43">
        <v>12</v>
      </c>
      <c r="U25" s="43"/>
      <c r="V25" s="43"/>
      <c r="W25" s="43"/>
      <c r="X25" s="43"/>
      <c r="Y25" s="43"/>
      <c r="Z25" s="43"/>
      <c r="AA25" s="43"/>
      <c r="AB25" s="43"/>
    </row>
    <row r="26" spans="1:28" s="14" customFormat="1" ht="31.5" x14ac:dyDescent="0.25">
      <c r="A26" s="19" t="s">
        <v>29</v>
      </c>
      <c r="B26" s="44" t="s">
        <v>61</v>
      </c>
      <c r="C26" s="43">
        <v>5</v>
      </c>
      <c r="D26" s="43"/>
      <c r="E26" s="42">
        <f t="shared" si="11"/>
        <v>149</v>
      </c>
      <c r="F26" s="43">
        <v>106</v>
      </c>
      <c r="G26" s="42">
        <f t="shared" si="12"/>
        <v>28</v>
      </c>
      <c r="H26" s="43">
        <f t="shared" si="13"/>
        <v>20</v>
      </c>
      <c r="I26" s="11">
        <f t="shared" si="14"/>
        <v>8</v>
      </c>
      <c r="J26" s="43">
        <v>16</v>
      </c>
      <c r="K26" s="20">
        <v>4</v>
      </c>
      <c r="L26" s="43">
        <v>4</v>
      </c>
      <c r="M26" s="20">
        <v>4</v>
      </c>
      <c r="N26" s="43"/>
      <c r="O26" s="20"/>
      <c r="P26" s="43"/>
      <c r="Q26" s="20"/>
      <c r="R26" s="42">
        <v>9</v>
      </c>
      <c r="S26" s="42">
        <v>6</v>
      </c>
      <c r="T26" s="43"/>
      <c r="U26" s="43"/>
      <c r="V26" s="43"/>
      <c r="W26" s="43">
        <v>10</v>
      </c>
      <c r="X26" s="43">
        <v>18</v>
      </c>
      <c r="Y26" s="43"/>
      <c r="Z26" s="43"/>
      <c r="AA26" s="43"/>
      <c r="AB26" s="43"/>
    </row>
    <row r="27" spans="1:28" s="14" customFormat="1" ht="31.5" x14ac:dyDescent="0.25">
      <c r="A27" s="19" t="s">
        <v>30</v>
      </c>
      <c r="B27" s="44" t="s">
        <v>94</v>
      </c>
      <c r="C27" s="43">
        <v>1</v>
      </c>
      <c r="D27" s="43"/>
      <c r="E27" s="42">
        <f t="shared" si="11"/>
        <v>85</v>
      </c>
      <c r="F27" s="43">
        <v>56</v>
      </c>
      <c r="G27" s="42">
        <f t="shared" si="12"/>
        <v>14</v>
      </c>
      <c r="H27" s="43">
        <f t="shared" si="13"/>
        <v>8</v>
      </c>
      <c r="I27" s="11">
        <f t="shared" si="14"/>
        <v>6</v>
      </c>
      <c r="J27" s="43">
        <v>4</v>
      </c>
      <c r="K27" s="43">
        <v>4</v>
      </c>
      <c r="L27" s="43">
        <v>4</v>
      </c>
      <c r="M27" s="43">
        <v>2</v>
      </c>
      <c r="N27" s="43"/>
      <c r="O27" s="43"/>
      <c r="P27" s="43"/>
      <c r="Q27" s="43"/>
      <c r="R27" s="42">
        <v>9</v>
      </c>
      <c r="S27" s="42">
        <v>6</v>
      </c>
      <c r="T27" s="43">
        <v>14</v>
      </c>
      <c r="U27" s="43"/>
      <c r="V27" s="43"/>
      <c r="W27" s="43"/>
      <c r="X27" s="43"/>
      <c r="Y27" s="43"/>
      <c r="Z27" s="36"/>
      <c r="AA27" s="36"/>
      <c r="AB27" s="36"/>
    </row>
    <row r="28" spans="1:28" s="14" customFormat="1" x14ac:dyDescent="0.25">
      <c r="A28" s="19" t="s">
        <v>31</v>
      </c>
      <c r="B28" s="44" t="s">
        <v>95</v>
      </c>
      <c r="C28" s="42"/>
      <c r="D28" s="42">
        <v>7</v>
      </c>
      <c r="E28" s="42">
        <f t="shared" si="11"/>
        <v>40</v>
      </c>
      <c r="F28" s="42">
        <v>26</v>
      </c>
      <c r="G28" s="42">
        <f t="shared" si="12"/>
        <v>14</v>
      </c>
      <c r="H28" s="42">
        <f t="shared" si="13"/>
        <v>14</v>
      </c>
      <c r="I28" s="11">
        <f t="shared" si="14"/>
        <v>0</v>
      </c>
      <c r="J28" s="42">
        <v>8</v>
      </c>
      <c r="K28" s="42"/>
      <c r="L28" s="42">
        <v>6</v>
      </c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54">
        <v>14</v>
      </c>
      <c r="AA28" s="54"/>
      <c r="AB28" s="54"/>
    </row>
    <row r="29" spans="1:28" s="14" customFormat="1" x14ac:dyDescent="0.25">
      <c r="A29" s="19" t="s">
        <v>69</v>
      </c>
      <c r="B29" s="44" t="s">
        <v>96</v>
      </c>
      <c r="C29" s="42"/>
      <c r="D29" s="42">
        <v>7</v>
      </c>
      <c r="E29" s="42">
        <f t="shared" si="11"/>
        <v>40</v>
      </c>
      <c r="F29" s="42">
        <v>26</v>
      </c>
      <c r="G29" s="42">
        <f t="shared" si="12"/>
        <v>14</v>
      </c>
      <c r="H29" s="42">
        <f t="shared" si="13"/>
        <v>12</v>
      </c>
      <c r="I29" s="11">
        <f t="shared" si="14"/>
        <v>2</v>
      </c>
      <c r="J29" s="42">
        <v>6</v>
      </c>
      <c r="K29" s="42">
        <v>2</v>
      </c>
      <c r="L29" s="42">
        <v>6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54">
        <v>14</v>
      </c>
      <c r="AA29" s="54"/>
      <c r="AB29" s="54"/>
    </row>
    <row r="30" spans="1:28" s="14" customFormat="1" ht="31.5" x14ac:dyDescent="0.25">
      <c r="A30" s="19" t="s">
        <v>70</v>
      </c>
      <c r="B30" s="44" t="s">
        <v>125</v>
      </c>
      <c r="C30" s="42">
        <v>4</v>
      </c>
      <c r="D30" s="42"/>
      <c r="E30" s="42">
        <f t="shared" si="11"/>
        <v>89</v>
      </c>
      <c r="F30" s="42">
        <v>56</v>
      </c>
      <c r="G30" s="42">
        <f t="shared" si="12"/>
        <v>18</v>
      </c>
      <c r="H30" s="42">
        <f t="shared" si="13"/>
        <v>12</v>
      </c>
      <c r="I30" s="11">
        <f t="shared" si="14"/>
        <v>6</v>
      </c>
      <c r="J30" s="42">
        <v>10</v>
      </c>
      <c r="K30" s="11">
        <v>6</v>
      </c>
      <c r="L30" s="42">
        <v>2</v>
      </c>
      <c r="M30" s="11"/>
      <c r="N30" s="42"/>
      <c r="O30" s="11"/>
      <c r="P30" s="42"/>
      <c r="Q30" s="11"/>
      <c r="R30" s="42">
        <v>9</v>
      </c>
      <c r="S30" s="42">
        <v>6</v>
      </c>
      <c r="T30" s="42"/>
      <c r="U30" s="42"/>
      <c r="V30" s="42"/>
      <c r="W30" s="42">
        <v>18</v>
      </c>
      <c r="X30" s="42"/>
      <c r="Y30" s="42"/>
      <c r="Z30" s="42"/>
      <c r="AA30" s="42"/>
      <c r="AB30" s="42"/>
    </row>
    <row r="31" spans="1:28" s="14" customFormat="1" ht="34.5" customHeight="1" x14ac:dyDescent="0.25">
      <c r="A31" s="19" t="s">
        <v>104</v>
      </c>
      <c r="B31" s="44" t="s">
        <v>97</v>
      </c>
      <c r="C31" s="43"/>
      <c r="D31" s="43">
        <v>2</v>
      </c>
      <c r="E31" s="42">
        <f t="shared" si="11"/>
        <v>60</v>
      </c>
      <c r="F31" s="43">
        <v>46</v>
      </c>
      <c r="G31" s="42">
        <f>H31+I31</f>
        <v>14</v>
      </c>
      <c r="H31" s="43">
        <f t="shared" si="13"/>
        <v>10</v>
      </c>
      <c r="I31" s="11">
        <f t="shared" si="14"/>
        <v>4</v>
      </c>
      <c r="J31" s="43">
        <v>8</v>
      </c>
      <c r="K31" s="43">
        <v>2</v>
      </c>
      <c r="L31" s="43">
        <v>2</v>
      </c>
      <c r="M31" s="43">
        <v>2</v>
      </c>
      <c r="N31" s="43"/>
      <c r="O31" s="43"/>
      <c r="P31" s="43"/>
      <c r="Q31" s="43"/>
      <c r="R31" s="43"/>
      <c r="S31" s="43"/>
      <c r="T31" s="43"/>
      <c r="U31" s="43">
        <v>14</v>
      </c>
      <c r="V31" s="43"/>
      <c r="W31" s="43"/>
      <c r="X31" s="43"/>
      <c r="Y31" s="43"/>
      <c r="Z31" s="43"/>
      <c r="AA31" s="43"/>
      <c r="AB31" s="43"/>
    </row>
    <row r="32" spans="1:28" s="14" customFormat="1" ht="47.25" x14ac:dyDescent="0.25">
      <c r="A32" s="19" t="s">
        <v>105</v>
      </c>
      <c r="B32" s="44" t="s">
        <v>126</v>
      </c>
      <c r="C32" s="43"/>
      <c r="D32" s="43">
        <v>8</v>
      </c>
      <c r="E32" s="42">
        <f t="shared" si="11"/>
        <v>50</v>
      </c>
      <c r="F32" s="43">
        <v>38</v>
      </c>
      <c r="G32" s="42">
        <f t="shared" si="12"/>
        <v>12</v>
      </c>
      <c r="H32" s="43">
        <f t="shared" si="13"/>
        <v>8</v>
      </c>
      <c r="I32" s="11">
        <f t="shared" si="14"/>
        <v>4</v>
      </c>
      <c r="J32" s="43">
        <v>6</v>
      </c>
      <c r="K32" s="20">
        <v>2</v>
      </c>
      <c r="L32" s="43">
        <v>2</v>
      </c>
      <c r="M32" s="20">
        <v>2</v>
      </c>
      <c r="N32" s="43"/>
      <c r="O32" s="20"/>
      <c r="P32" s="43"/>
      <c r="Q32" s="20"/>
      <c r="R32" s="43"/>
      <c r="S32" s="43"/>
      <c r="T32" s="43"/>
      <c r="U32" s="43"/>
      <c r="V32" s="43"/>
      <c r="W32" s="43"/>
      <c r="X32" s="43"/>
      <c r="Y32" s="43"/>
      <c r="Z32" s="43">
        <v>16</v>
      </c>
      <c r="AA32" s="43">
        <v>12</v>
      </c>
      <c r="AB32" s="43"/>
    </row>
    <row r="33" spans="1:46" s="26" customFormat="1" ht="32.25" thickBot="1" x14ac:dyDescent="0.3">
      <c r="A33" s="19" t="s">
        <v>106</v>
      </c>
      <c r="B33" s="32" t="s">
        <v>107</v>
      </c>
      <c r="C33" s="22"/>
      <c r="D33" s="22">
        <v>3</v>
      </c>
      <c r="E33" s="11">
        <f t="shared" si="11"/>
        <v>36</v>
      </c>
      <c r="F33" s="22">
        <v>22</v>
      </c>
      <c r="G33" s="11">
        <f t="shared" si="12"/>
        <v>14</v>
      </c>
      <c r="H33" s="20"/>
      <c r="I33" s="11">
        <f t="shared" si="14"/>
        <v>14</v>
      </c>
      <c r="J33" s="20"/>
      <c r="K33" s="22">
        <v>8</v>
      </c>
      <c r="L33" s="22"/>
      <c r="M33" s="22">
        <v>6</v>
      </c>
      <c r="N33" s="22"/>
      <c r="O33" s="22"/>
      <c r="P33" s="22"/>
      <c r="Q33" s="22"/>
      <c r="R33" s="22"/>
      <c r="S33" s="22"/>
      <c r="T33" s="22"/>
      <c r="U33" s="22"/>
      <c r="V33" s="22">
        <v>14</v>
      </c>
      <c r="W33" s="22"/>
      <c r="X33" s="22"/>
      <c r="Y33" s="20"/>
      <c r="Z33" s="22"/>
      <c r="AA33" s="22"/>
      <c r="AB33" s="22"/>
    </row>
    <row r="34" spans="1:46" s="16" customFormat="1" ht="21" customHeight="1" thickBot="1" x14ac:dyDescent="0.3">
      <c r="A34" s="17"/>
      <c r="B34" s="27" t="s">
        <v>68</v>
      </c>
      <c r="C34" s="6">
        <v>5</v>
      </c>
      <c r="D34" s="6">
        <v>9</v>
      </c>
      <c r="E34" s="6"/>
      <c r="F34" s="6"/>
      <c r="G34" s="6"/>
      <c r="H34" s="6"/>
      <c r="I34" s="9"/>
      <c r="J34" s="6"/>
      <c r="K34" s="9"/>
      <c r="L34" s="6"/>
      <c r="M34" s="9"/>
      <c r="N34" s="6"/>
      <c r="O34" s="9"/>
      <c r="P34" s="6"/>
      <c r="Q34" s="9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</row>
    <row r="35" spans="1:46" s="16" customFormat="1" ht="23.25" customHeight="1" thickBot="1" x14ac:dyDescent="0.3">
      <c r="A35" s="17" t="s">
        <v>16</v>
      </c>
      <c r="B35" s="18" t="s">
        <v>17</v>
      </c>
      <c r="C35" s="51"/>
      <c r="D35" s="52"/>
      <c r="E35" s="52">
        <f>E36+E41+E45+E54+E48</f>
        <v>2467</v>
      </c>
      <c r="F35" s="52">
        <f t="shared" ref="F35:Z35" si="15">F36+F41+F45+F54+F48</f>
        <v>1034</v>
      </c>
      <c r="G35" s="52">
        <f t="shared" si="15"/>
        <v>248</v>
      </c>
      <c r="H35" s="52">
        <f t="shared" si="15"/>
        <v>118</v>
      </c>
      <c r="I35" s="52">
        <f t="shared" si="15"/>
        <v>130</v>
      </c>
      <c r="J35" s="52">
        <f t="shared" si="15"/>
        <v>58</v>
      </c>
      <c r="K35" s="52">
        <f t="shared" si="15"/>
        <v>66</v>
      </c>
      <c r="L35" s="52">
        <f t="shared" si="15"/>
        <v>60</v>
      </c>
      <c r="M35" s="52">
        <f t="shared" si="15"/>
        <v>52</v>
      </c>
      <c r="N35" s="52">
        <f t="shared" si="15"/>
        <v>0</v>
      </c>
      <c r="O35" s="52">
        <f t="shared" si="15"/>
        <v>12</v>
      </c>
      <c r="P35" s="52">
        <f t="shared" si="15"/>
        <v>504</v>
      </c>
      <c r="Q35" s="52">
        <f t="shared" si="15"/>
        <v>576</v>
      </c>
      <c r="R35" s="52">
        <f t="shared" si="15"/>
        <v>57</v>
      </c>
      <c r="S35" s="52">
        <f t="shared" si="15"/>
        <v>48</v>
      </c>
      <c r="T35" s="52">
        <f t="shared" si="15"/>
        <v>0</v>
      </c>
      <c r="U35" s="52">
        <f t="shared" si="15"/>
        <v>0</v>
      </c>
      <c r="V35" s="52">
        <f t="shared" si="15"/>
        <v>46</v>
      </c>
      <c r="W35" s="52">
        <f t="shared" si="15"/>
        <v>40</v>
      </c>
      <c r="X35" s="52">
        <f t="shared" si="15"/>
        <v>40</v>
      </c>
      <c r="Y35" s="52">
        <f t="shared" si="15"/>
        <v>54</v>
      </c>
      <c r="Z35" s="52">
        <f t="shared" si="15"/>
        <v>24</v>
      </c>
      <c r="AA35" s="52">
        <f t="shared" ref="AA35" si="16">AA36+AA41+AA45+AA54+AA48</f>
        <v>38</v>
      </c>
      <c r="AB35" s="52" t="e">
        <f t="shared" ref="AB35" si="17">AB36+AB41+AB45+AB54+AB48</f>
        <v>#VALUE!</v>
      </c>
    </row>
    <row r="36" spans="1:46" s="14" customFormat="1" ht="83.25" customHeight="1" thickBot="1" x14ac:dyDescent="0.3">
      <c r="A36" s="53" t="s">
        <v>60</v>
      </c>
      <c r="B36" s="45" t="s">
        <v>99</v>
      </c>
      <c r="C36" s="8">
        <v>5</v>
      </c>
      <c r="D36" s="6"/>
      <c r="E36" s="6">
        <f>E37+E38+E39+E40</f>
        <v>888</v>
      </c>
      <c r="F36" s="6">
        <f t="shared" ref="F36:S36" si="18">F37+F38+F39+F40</f>
        <v>448</v>
      </c>
      <c r="G36" s="6">
        <f t="shared" si="18"/>
        <v>126</v>
      </c>
      <c r="H36" s="6">
        <f t="shared" si="18"/>
        <v>56</v>
      </c>
      <c r="I36" s="6">
        <f t="shared" si="18"/>
        <v>70</v>
      </c>
      <c r="J36" s="6">
        <f t="shared" si="18"/>
        <v>26</v>
      </c>
      <c r="K36" s="6">
        <f t="shared" si="18"/>
        <v>40</v>
      </c>
      <c r="L36" s="6">
        <f t="shared" si="18"/>
        <v>30</v>
      </c>
      <c r="M36" s="6">
        <f t="shared" si="18"/>
        <v>24</v>
      </c>
      <c r="N36" s="6">
        <f t="shared" si="18"/>
        <v>0</v>
      </c>
      <c r="O36" s="6">
        <f t="shared" si="18"/>
        <v>6</v>
      </c>
      <c r="P36" s="6">
        <f t="shared" si="18"/>
        <v>180</v>
      </c>
      <c r="Q36" s="6">
        <f t="shared" si="18"/>
        <v>108</v>
      </c>
      <c r="R36" s="6">
        <f t="shared" si="18"/>
        <v>14</v>
      </c>
      <c r="S36" s="6">
        <f t="shared" si="18"/>
        <v>12</v>
      </c>
      <c r="T36" s="6">
        <f>T37+T38</f>
        <v>0</v>
      </c>
      <c r="U36" s="6">
        <f t="shared" ref="U36:AA36" si="19">U37+U38</f>
        <v>0</v>
      </c>
      <c r="V36" s="6">
        <f t="shared" si="19"/>
        <v>46</v>
      </c>
      <c r="W36" s="6">
        <f t="shared" si="19"/>
        <v>40</v>
      </c>
      <c r="X36" s="6">
        <f t="shared" si="19"/>
        <v>34</v>
      </c>
      <c r="Y36" s="6">
        <f t="shared" si="19"/>
        <v>0</v>
      </c>
      <c r="Z36" s="6">
        <f t="shared" si="19"/>
        <v>0</v>
      </c>
      <c r="AA36" s="6">
        <f t="shared" si="19"/>
        <v>0</v>
      </c>
      <c r="AB36" s="6">
        <f t="shared" ref="AB36" si="20">AB37+AB38</f>
        <v>0</v>
      </c>
    </row>
    <row r="37" spans="1:46" s="14" customFormat="1" ht="86.25" customHeight="1" x14ac:dyDescent="0.25">
      <c r="A37" s="44" t="s">
        <v>33</v>
      </c>
      <c r="B37" s="44" t="s">
        <v>98</v>
      </c>
      <c r="C37" s="42">
        <v>4</v>
      </c>
      <c r="D37" s="42"/>
      <c r="E37" s="42">
        <f>G37+F37+R37+S37</f>
        <v>330</v>
      </c>
      <c r="F37" s="42">
        <v>240</v>
      </c>
      <c r="G37" s="42">
        <f>H37+I37</f>
        <v>64</v>
      </c>
      <c r="H37" s="42">
        <f>J37+L37+N37</f>
        <v>26</v>
      </c>
      <c r="I37" s="20">
        <f>K37+M37+O37</f>
        <v>38</v>
      </c>
      <c r="J37" s="42">
        <v>6</v>
      </c>
      <c r="K37" s="11">
        <v>28</v>
      </c>
      <c r="L37" s="42">
        <v>20</v>
      </c>
      <c r="M37" s="11">
        <v>10</v>
      </c>
      <c r="N37" s="42"/>
      <c r="O37" s="11"/>
      <c r="P37" s="42"/>
      <c r="Q37" s="11"/>
      <c r="R37" s="42">
        <v>14</v>
      </c>
      <c r="S37" s="42">
        <v>12</v>
      </c>
      <c r="T37" s="42"/>
      <c r="U37" s="42"/>
      <c r="V37" s="42">
        <v>46</v>
      </c>
      <c r="W37" s="42">
        <v>18</v>
      </c>
      <c r="X37" s="42"/>
      <c r="Y37" s="42"/>
      <c r="Z37" s="42"/>
      <c r="AA37" s="42"/>
      <c r="AB37" s="42"/>
    </row>
    <row r="38" spans="1:46" s="14" customFormat="1" ht="63.75" customHeight="1" x14ac:dyDescent="0.25">
      <c r="A38" s="44" t="s">
        <v>34</v>
      </c>
      <c r="B38" s="44" t="s">
        <v>100</v>
      </c>
      <c r="C38" s="28"/>
      <c r="D38" s="43">
        <v>5</v>
      </c>
      <c r="E38" s="43">
        <f t="shared" ref="E38:E49" si="21">G38+F38+R38+S38</f>
        <v>270</v>
      </c>
      <c r="F38" s="43">
        <v>208</v>
      </c>
      <c r="G38" s="42">
        <f t="shared" ref="G38" si="22">H38+I38</f>
        <v>62</v>
      </c>
      <c r="H38" s="42">
        <f t="shared" ref="H38" si="23">J38+L38+N38</f>
        <v>30</v>
      </c>
      <c r="I38" s="20">
        <f>K38+M38+O38</f>
        <v>32</v>
      </c>
      <c r="J38" s="43">
        <v>20</v>
      </c>
      <c r="K38" s="20">
        <v>12</v>
      </c>
      <c r="L38" s="43">
        <v>10</v>
      </c>
      <c r="M38" s="20">
        <v>14</v>
      </c>
      <c r="N38" s="43"/>
      <c r="O38" s="20">
        <v>6</v>
      </c>
      <c r="P38" s="43"/>
      <c r="Q38" s="20"/>
      <c r="R38" s="43"/>
      <c r="S38" s="43"/>
      <c r="T38" s="43"/>
      <c r="U38" s="43"/>
      <c r="V38" s="43"/>
      <c r="W38" s="43">
        <v>22</v>
      </c>
      <c r="X38" s="43">
        <v>34</v>
      </c>
      <c r="Y38" s="43"/>
      <c r="Z38" s="43"/>
      <c r="AA38" s="43"/>
      <c r="AB38" s="43"/>
    </row>
    <row r="39" spans="1:46" s="14" customFormat="1" ht="15" customHeight="1" x14ac:dyDescent="0.25">
      <c r="A39" s="44" t="s">
        <v>35</v>
      </c>
      <c r="B39" s="44" t="s">
        <v>36</v>
      </c>
      <c r="C39" s="43"/>
      <c r="D39" s="43">
        <v>4</v>
      </c>
      <c r="E39" s="43">
        <v>144</v>
      </c>
      <c r="F39" s="43"/>
      <c r="G39" s="43"/>
      <c r="H39" s="43"/>
      <c r="I39" s="20"/>
      <c r="J39" s="43"/>
      <c r="K39" s="20"/>
      <c r="L39" s="43"/>
      <c r="M39" s="20"/>
      <c r="N39" s="43"/>
      <c r="O39" s="20"/>
      <c r="P39" s="43">
        <v>108</v>
      </c>
      <c r="Q39" s="20">
        <v>36</v>
      </c>
      <c r="R39" s="43"/>
      <c r="S39" s="43"/>
      <c r="T39" s="43"/>
      <c r="U39" s="43"/>
      <c r="V39" s="43"/>
      <c r="W39" s="43">
        <v>144</v>
      </c>
      <c r="X39" s="43"/>
      <c r="Y39" s="43"/>
      <c r="Z39" s="43"/>
      <c r="AA39" s="43"/>
      <c r="AB39" s="43"/>
    </row>
    <row r="40" spans="1:46" s="14" customFormat="1" ht="38.25" customHeight="1" thickBot="1" x14ac:dyDescent="0.3">
      <c r="A40" s="21" t="s">
        <v>62</v>
      </c>
      <c r="B40" s="21" t="s">
        <v>67</v>
      </c>
      <c r="C40" s="7"/>
      <c r="D40" s="7">
        <v>5</v>
      </c>
      <c r="E40" s="7">
        <v>144</v>
      </c>
      <c r="F40" s="7"/>
      <c r="G40" s="7"/>
      <c r="H40" s="7"/>
      <c r="I40" s="22"/>
      <c r="J40" s="7"/>
      <c r="K40" s="22"/>
      <c r="L40" s="7"/>
      <c r="M40" s="22"/>
      <c r="N40" s="7"/>
      <c r="O40" s="22"/>
      <c r="P40" s="7">
        <v>72</v>
      </c>
      <c r="Q40" s="22">
        <v>72</v>
      </c>
      <c r="R40" s="7"/>
      <c r="S40" s="7"/>
      <c r="T40" s="7"/>
      <c r="U40" s="7"/>
      <c r="V40" s="7"/>
      <c r="W40" s="7"/>
      <c r="X40" s="7">
        <v>216</v>
      </c>
      <c r="Y40" s="7"/>
      <c r="Z40" s="7"/>
      <c r="AA40" s="7"/>
      <c r="AB40" s="7"/>
    </row>
    <row r="41" spans="1:46" s="14" customFormat="1" ht="63.75" customHeight="1" thickBot="1" x14ac:dyDescent="0.3">
      <c r="A41" s="45" t="s">
        <v>37</v>
      </c>
      <c r="B41" s="45" t="s">
        <v>130</v>
      </c>
      <c r="C41" s="6">
        <v>8</v>
      </c>
      <c r="D41" s="6"/>
      <c r="E41" s="6">
        <f>E42+E43+E44</f>
        <v>799</v>
      </c>
      <c r="F41" s="6">
        <f t="shared" ref="F41:S41" si="24">F42+F43+F44</f>
        <v>402</v>
      </c>
      <c r="G41" s="6">
        <f t="shared" si="24"/>
        <v>82</v>
      </c>
      <c r="H41" s="6">
        <f t="shared" si="24"/>
        <v>40</v>
      </c>
      <c r="I41" s="6">
        <f t="shared" si="24"/>
        <v>42</v>
      </c>
      <c r="J41" s="6">
        <f t="shared" si="24"/>
        <v>20</v>
      </c>
      <c r="K41" s="6">
        <f t="shared" si="24"/>
        <v>16</v>
      </c>
      <c r="L41" s="6">
        <f t="shared" si="24"/>
        <v>20</v>
      </c>
      <c r="M41" s="6">
        <f t="shared" si="24"/>
        <v>20</v>
      </c>
      <c r="N41" s="6">
        <f t="shared" si="24"/>
        <v>0</v>
      </c>
      <c r="O41" s="6">
        <f t="shared" si="24"/>
        <v>6</v>
      </c>
      <c r="P41" s="6">
        <f t="shared" si="24"/>
        <v>180</v>
      </c>
      <c r="Q41" s="6">
        <f t="shared" si="24"/>
        <v>108</v>
      </c>
      <c r="R41" s="6">
        <f t="shared" si="24"/>
        <v>15</v>
      </c>
      <c r="S41" s="6">
        <f t="shared" si="24"/>
        <v>12</v>
      </c>
      <c r="T41" s="6">
        <f>T42</f>
        <v>0</v>
      </c>
      <c r="U41" s="6">
        <f t="shared" ref="U41:AA41" si="25">U42</f>
        <v>0</v>
      </c>
      <c r="V41" s="6">
        <f t="shared" si="25"/>
        <v>0</v>
      </c>
      <c r="W41" s="6">
        <f t="shared" si="25"/>
        <v>0</v>
      </c>
      <c r="X41" s="6">
        <f t="shared" si="25"/>
        <v>0</v>
      </c>
      <c r="Y41" s="6">
        <f t="shared" si="25"/>
        <v>20</v>
      </c>
      <c r="Z41" s="6">
        <f t="shared" si="25"/>
        <v>24</v>
      </c>
      <c r="AA41" s="6">
        <f t="shared" si="25"/>
        <v>38</v>
      </c>
      <c r="AB41" s="6">
        <f t="shared" ref="AB41" si="26">AB42</f>
        <v>0</v>
      </c>
      <c r="AT41" s="14" t="s">
        <v>110</v>
      </c>
    </row>
    <row r="42" spans="1:46" s="14" customFormat="1" ht="85.5" customHeight="1" x14ac:dyDescent="0.25">
      <c r="A42" s="44" t="s">
        <v>38</v>
      </c>
      <c r="B42" s="44" t="s">
        <v>102</v>
      </c>
      <c r="C42" s="42">
        <v>8</v>
      </c>
      <c r="D42" s="42"/>
      <c r="E42" s="42">
        <f t="shared" si="21"/>
        <v>511</v>
      </c>
      <c r="F42" s="42">
        <v>402</v>
      </c>
      <c r="G42" s="42">
        <f>H42+I42</f>
        <v>82</v>
      </c>
      <c r="H42" s="42">
        <f>J42+L42+N42</f>
        <v>40</v>
      </c>
      <c r="I42" s="11">
        <f>K42+M42+O42</f>
        <v>42</v>
      </c>
      <c r="J42" s="42">
        <v>20</v>
      </c>
      <c r="K42" s="11">
        <v>16</v>
      </c>
      <c r="L42" s="42">
        <v>20</v>
      </c>
      <c r="M42" s="11">
        <v>20</v>
      </c>
      <c r="N42" s="42"/>
      <c r="O42" s="11">
        <v>6</v>
      </c>
      <c r="P42" s="42"/>
      <c r="Q42" s="11"/>
      <c r="R42" s="42">
        <v>15</v>
      </c>
      <c r="S42" s="42">
        <v>12</v>
      </c>
      <c r="T42" s="42"/>
      <c r="U42" s="42"/>
      <c r="V42" s="42"/>
      <c r="W42" s="42"/>
      <c r="X42" s="42"/>
      <c r="Y42" s="42">
        <v>20</v>
      </c>
      <c r="Z42" s="42">
        <v>24</v>
      </c>
      <c r="AA42" s="42">
        <v>38</v>
      </c>
      <c r="AB42" s="42"/>
    </row>
    <row r="43" spans="1:46" s="14" customFormat="1" ht="48" customHeight="1" x14ac:dyDescent="0.25">
      <c r="A43" s="44" t="s">
        <v>101</v>
      </c>
      <c r="B43" s="44" t="s">
        <v>36</v>
      </c>
      <c r="C43" s="43"/>
      <c r="D43" s="43">
        <v>6</v>
      </c>
      <c r="E43" s="43">
        <v>144</v>
      </c>
      <c r="F43" s="43"/>
      <c r="G43" s="42"/>
      <c r="H43" s="43"/>
      <c r="I43" s="11"/>
      <c r="J43" s="43"/>
      <c r="K43" s="20"/>
      <c r="L43" s="43"/>
      <c r="M43" s="20"/>
      <c r="N43" s="43"/>
      <c r="O43" s="20"/>
      <c r="P43" s="43">
        <v>108</v>
      </c>
      <c r="Q43" s="20">
        <v>36</v>
      </c>
      <c r="R43" s="43"/>
      <c r="S43" s="43"/>
      <c r="T43" s="43"/>
      <c r="U43" s="43"/>
      <c r="V43" s="43"/>
      <c r="W43" s="43"/>
      <c r="X43" s="43"/>
      <c r="Y43" s="43">
        <v>144</v>
      </c>
      <c r="Z43" s="43"/>
      <c r="AA43" s="43"/>
      <c r="AB43" s="43"/>
      <c r="AM43" s="14" t="s">
        <v>131</v>
      </c>
    </row>
    <row r="44" spans="1:46" s="14" customFormat="1" ht="32.25" thickBot="1" x14ac:dyDescent="0.3">
      <c r="A44" s="21" t="s">
        <v>91</v>
      </c>
      <c r="B44" s="21" t="s">
        <v>67</v>
      </c>
      <c r="C44" s="10"/>
      <c r="D44" s="10">
        <v>8</v>
      </c>
      <c r="E44" s="10">
        <v>144</v>
      </c>
      <c r="F44" s="10"/>
      <c r="G44" s="10"/>
      <c r="H44" s="10"/>
      <c r="I44" s="23"/>
      <c r="J44" s="10"/>
      <c r="K44" s="23"/>
      <c r="L44" s="10"/>
      <c r="M44" s="23"/>
      <c r="N44" s="10"/>
      <c r="O44" s="23"/>
      <c r="P44" s="10">
        <v>72</v>
      </c>
      <c r="Q44" s="23">
        <v>72</v>
      </c>
      <c r="R44" s="10"/>
      <c r="S44" s="10"/>
      <c r="T44" s="43"/>
      <c r="U44" s="43"/>
      <c r="V44" s="43"/>
      <c r="W44" s="43"/>
      <c r="X44" s="43"/>
      <c r="Y44" s="43"/>
      <c r="Z44" s="43"/>
      <c r="AA44" s="43">
        <v>144</v>
      </c>
      <c r="AB44" s="43"/>
    </row>
    <row r="45" spans="1:46" s="16" customFormat="1" ht="65.25" customHeight="1" thickBot="1" x14ac:dyDescent="0.3">
      <c r="A45" s="17" t="s">
        <v>39</v>
      </c>
      <c r="B45" s="18" t="s">
        <v>108</v>
      </c>
      <c r="C45" s="6">
        <v>7</v>
      </c>
      <c r="D45" s="6"/>
      <c r="E45" s="6">
        <f>E46+E47</f>
        <v>232</v>
      </c>
      <c r="F45" s="6">
        <f t="shared" ref="F45:S45" si="27">F46+F47</f>
        <v>112</v>
      </c>
      <c r="G45" s="6">
        <f t="shared" si="27"/>
        <v>22</v>
      </c>
      <c r="H45" s="6">
        <f t="shared" si="27"/>
        <v>22</v>
      </c>
      <c r="I45" s="6">
        <f t="shared" si="27"/>
        <v>0</v>
      </c>
      <c r="J45" s="6">
        <f t="shared" si="27"/>
        <v>12</v>
      </c>
      <c r="K45" s="6">
        <f t="shared" si="27"/>
        <v>0</v>
      </c>
      <c r="L45" s="6">
        <f t="shared" si="27"/>
        <v>10</v>
      </c>
      <c r="M45" s="6">
        <f t="shared" si="27"/>
        <v>0</v>
      </c>
      <c r="N45" s="6">
        <f t="shared" si="27"/>
        <v>0</v>
      </c>
      <c r="O45" s="6">
        <f t="shared" si="27"/>
        <v>0</v>
      </c>
      <c r="P45" s="6">
        <f t="shared" si="27"/>
        <v>72</v>
      </c>
      <c r="Q45" s="6">
        <f t="shared" si="27"/>
        <v>0</v>
      </c>
      <c r="R45" s="6">
        <f t="shared" si="27"/>
        <v>14</v>
      </c>
      <c r="S45" s="6">
        <f t="shared" si="27"/>
        <v>12</v>
      </c>
      <c r="T45" s="6">
        <f>T46</f>
        <v>0</v>
      </c>
      <c r="U45" s="6">
        <f t="shared" ref="U45:AA45" si="28">U46</f>
        <v>0</v>
      </c>
      <c r="V45" s="6">
        <f t="shared" si="28"/>
        <v>0</v>
      </c>
      <c r="W45" s="6">
        <f t="shared" si="28"/>
        <v>0</v>
      </c>
      <c r="X45" s="6">
        <f t="shared" si="28"/>
        <v>6</v>
      </c>
      <c r="Y45" s="6">
        <f t="shared" si="28"/>
        <v>16</v>
      </c>
      <c r="Z45" s="6">
        <f t="shared" si="28"/>
        <v>0</v>
      </c>
      <c r="AA45" s="6">
        <f t="shared" si="28"/>
        <v>0</v>
      </c>
      <c r="AB45" s="6">
        <f t="shared" ref="AB45" si="29">AB46+AB47</f>
        <v>0</v>
      </c>
    </row>
    <row r="46" spans="1:46" s="14" customFormat="1" ht="75" customHeight="1" x14ac:dyDescent="0.25">
      <c r="A46" s="44" t="s">
        <v>63</v>
      </c>
      <c r="B46" s="44" t="s">
        <v>137</v>
      </c>
      <c r="C46" s="42">
        <v>6</v>
      </c>
      <c r="D46" s="42"/>
      <c r="E46" s="42">
        <f t="shared" ref="E46" si="30">G46+F46+R46+S46</f>
        <v>160</v>
      </c>
      <c r="F46" s="42">
        <v>112</v>
      </c>
      <c r="G46" s="42">
        <f>H46+I46</f>
        <v>22</v>
      </c>
      <c r="H46" s="42">
        <f>J46+L46+N46</f>
        <v>22</v>
      </c>
      <c r="I46" s="11">
        <f>K46+M46+O46</f>
        <v>0</v>
      </c>
      <c r="J46" s="42">
        <v>12</v>
      </c>
      <c r="K46" s="11"/>
      <c r="L46" s="42">
        <v>10</v>
      </c>
      <c r="M46" s="11"/>
      <c r="N46" s="42"/>
      <c r="O46" s="11"/>
      <c r="P46" s="42"/>
      <c r="Q46" s="11"/>
      <c r="R46" s="42">
        <v>14</v>
      </c>
      <c r="S46" s="42">
        <v>12</v>
      </c>
      <c r="T46" s="42"/>
      <c r="U46" s="42"/>
      <c r="V46" s="42"/>
      <c r="W46" s="42"/>
      <c r="X46" s="42">
        <v>6</v>
      </c>
      <c r="Y46" s="42">
        <v>16</v>
      </c>
      <c r="Z46" s="42"/>
      <c r="AA46" s="42"/>
      <c r="AB46" s="42"/>
    </row>
    <row r="47" spans="1:46" s="26" customFormat="1" ht="24" customHeight="1" thickBot="1" x14ac:dyDescent="0.3">
      <c r="A47" s="19" t="s">
        <v>134</v>
      </c>
      <c r="B47" s="19" t="s">
        <v>36</v>
      </c>
      <c r="C47" s="11"/>
      <c r="D47" s="11">
        <v>7</v>
      </c>
      <c r="E47" s="42">
        <v>72</v>
      </c>
      <c r="F47" s="11"/>
      <c r="G47" s="11"/>
      <c r="H47" s="42"/>
      <c r="I47" s="11"/>
      <c r="J47" s="42"/>
      <c r="K47" s="11"/>
      <c r="L47" s="42"/>
      <c r="M47" s="11"/>
      <c r="N47" s="42"/>
      <c r="O47" s="11"/>
      <c r="P47" s="42">
        <v>72</v>
      </c>
      <c r="Q47" s="11"/>
      <c r="R47" s="11"/>
      <c r="S47" s="11"/>
      <c r="T47" s="11"/>
      <c r="U47" s="11"/>
      <c r="V47" s="11"/>
      <c r="W47" s="11"/>
      <c r="X47" s="11"/>
      <c r="Y47" s="11"/>
      <c r="Z47" s="11">
        <v>72</v>
      </c>
      <c r="AA47" s="11"/>
      <c r="AB47" s="11"/>
    </row>
    <row r="48" spans="1:46" s="16" customFormat="1" ht="65.25" customHeight="1" thickBot="1" x14ac:dyDescent="0.3">
      <c r="A48" s="17" t="s">
        <v>132</v>
      </c>
      <c r="B48" s="18" t="s">
        <v>108</v>
      </c>
      <c r="C48" s="6">
        <v>7</v>
      </c>
      <c r="D48" s="6"/>
      <c r="E48" s="6">
        <f>E49+E50+E51</f>
        <v>404</v>
      </c>
      <c r="F48" s="6">
        <f t="shared" ref="F48:S48" si="31">F49+F50+F51</f>
        <v>72</v>
      </c>
      <c r="G48" s="6">
        <f t="shared" si="31"/>
        <v>18</v>
      </c>
      <c r="H48" s="6">
        <f t="shared" si="31"/>
        <v>0</v>
      </c>
      <c r="I48" s="6">
        <f t="shared" si="31"/>
        <v>18</v>
      </c>
      <c r="J48" s="6">
        <f t="shared" si="31"/>
        <v>0</v>
      </c>
      <c r="K48" s="6">
        <f t="shared" si="31"/>
        <v>10</v>
      </c>
      <c r="L48" s="6">
        <f t="shared" si="31"/>
        <v>0</v>
      </c>
      <c r="M48" s="6">
        <f t="shared" si="31"/>
        <v>8</v>
      </c>
      <c r="N48" s="6">
        <f t="shared" si="31"/>
        <v>0</v>
      </c>
      <c r="O48" s="6">
        <f t="shared" si="31"/>
        <v>0</v>
      </c>
      <c r="P48" s="6">
        <f t="shared" si="31"/>
        <v>0</v>
      </c>
      <c r="Q48" s="6">
        <f t="shared" si="31"/>
        <v>288</v>
      </c>
      <c r="R48" s="6">
        <f t="shared" si="31"/>
        <v>14</v>
      </c>
      <c r="S48" s="6">
        <f t="shared" si="31"/>
        <v>12</v>
      </c>
      <c r="T48" s="6">
        <f>T49</f>
        <v>0</v>
      </c>
      <c r="U48" s="6">
        <f t="shared" ref="U48:AA48" si="32">U49</f>
        <v>0</v>
      </c>
      <c r="V48" s="6">
        <f t="shared" si="32"/>
        <v>0</v>
      </c>
      <c r="W48" s="6">
        <f t="shared" si="32"/>
        <v>0</v>
      </c>
      <c r="X48" s="6">
        <f t="shared" si="32"/>
        <v>0</v>
      </c>
      <c r="Y48" s="6">
        <f t="shared" si="32"/>
        <v>18</v>
      </c>
      <c r="Z48" s="6">
        <f t="shared" si="32"/>
        <v>0</v>
      </c>
      <c r="AA48" s="6">
        <f t="shared" si="32"/>
        <v>0</v>
      </c>
      <c r="AB48" s="6">
        <f t="shared" ref="AB48" si="33">AB49</f>
        <v>0</v>
      </c>
    </row>
    <row r="49" spans="1:28" s="14" customFormat="1" ht="75" customHeight="1" x14ac:dyDescent="0.25">
      <c r="A49" s="44" t="s">
        <v>133</v>
      </c>
      <c r="B49" s="44" t="s">
        <v>103</v>
      </c>
      <c r="C49" s="42">
        <v>6</v>
      </c>
      <c r="D49" s="42"/>
      <c r="E49" s="42">
        <f t="shared" si="21"/>
        <v>116</v>
      </c>
      <c r="F49" s="42">
        <v>72</v>
      </c>
      <c r="G49" s="42">
        <f>H49+I49</f>
        <v>18</v>
      </c>
      <c r="H49" s="42">
        <f>J49+L49+N49</f>
        <v>0</v>
      </c>
      <c r="I49" s="11">
        <f>K49+M49+O49</f>
        <v>18</v>
      </c>
      <c r="J49" s="42"/>
      <c r="K49" s="11">
        <v>10</v>
      </c>
      <c r="L49" s="42"/>
      <c r="M49" s="11">
        <v>8</v>
      </c>
      <c r="N49" s="42"/>
      <c r="O49" s="11"/>
      <c r="P49" s="42"/>
      <c r="Q49" s="11"/>
      <c r="R49" s="42">
        <v>14</v>
      </c>
      <c r="S49" s="42">
        <v>12</v>
      </c>
      <c r="T49" s="42"/>
      <c r="U49" s="42"/>
      <c r="V49" s="42"/>
      <c r="W49" s="42"/>
      <c r="X49" s="42"/>
      <c r="Y49" s="42">
        <v>18</v>
      </c>
      <c r="Z49" s="42"/>
      <c r="AA49" s="42"/>
      <c r="AB49" s="42"/>
    </row>
    <row r="50" spans="1:28" s="26" customFormat="1" ht="15" customHeight="1" x14ac:dyDescent="0.25">
      <c r="A50" s="19" t="s">
        <v>135</v>
      </c>
      <c r="B50" s="19" t="s">
        <v>36</v>
      </c>
      <c r="C50" s="11"/>
      <c r="D50" s="11">
        <v>6</v>
      </c>
      <c r="E50" s="42">
        <v>144</v>
      </c>
      <c r="F50" s="11"/>
      <c r="G50" s="11"/>
      <c r="H50" s="42"/>
      <c r="I50" s="11"/>
      <c r="J50" s="42"/>
      <c r="K50" s="11"/>
      <c r="L50" s="42"/>
      <c r="M50" s="11"/>
      <c r="N50" s="42"/>
      <c r="O50" s="11"/>
      <c r="P50" s="42"/>
      <c r="Q50" s="11">
        <v>144</v>
      </c>
      <c r="R50" s="11"/>
      <c r="S50" s="11"/>
      <c r="T50" s="11"/>
      <c r="U50" s="11"/>
      <c r="V50" s="11"/>
      <c r="W50" s="11"/>
      <c r="X50" s="11"/>
      <c r="Y50" s="11">
        <v>144</v>
      </c>
      <c r="Z50" s="11"/>
      <c r="AA50" s="11"/>
      <c r="AB50" s="11"/>
    </row>
    <row r="51" spans="1:28" s="14" customFormat="1" ht="15" customHeight="1" thickBot="1" x14ac:dyDescent="0.3">
      <c r="A51" s="19" t="s">
        <v>136</v>
      </c>
      <c r="B51" s="44" t="s">
        <v>67</v>
      </c>
      <c r="C51" s="43"/>
      <c r="D51" s="43">
        <v>7</v>
      </c>
      <c r="E51" s="43">
        <v>144</v>
      </c>
      <c r="F51" s="43"/>
      <c r="G51" s="20"/>
      <c r="H51" s="43"/>
      <c r="I51" s="20"/>
      <c r="J51" s="43"/>
      <c r="K51" s="20"/>
      <c r="L51" s="43"/>
      <c r="M51" s="20"/>
      <c r="N51" s="43"/>
      <c r="O51" s="20"/>
      <c r="P51" s="43"/>
      <c r="Q51" s="20">
        <v>144</v>
      </c>
      <c r="R51" s="43"/>
      <c r="S51" s="43"/>
      <c r="T51" s="43"/>
      <c r="U51" s="43"/>
      <c r="V51" s="43"/>
      <c r="W51" s="43"/>
      <c r="X51" s="43"/>
      <c r="Y51" s="43"/>
      <c r="Z51" s="43">
        <v>144</v>
      </c>
      <c r="AA51" s="43"/>
      <c r="AB51" s="43"/>
    </row>
    <row r="52" spans="1:28" s="16" customFormat="1" ht="21" customHeight="1" thickBot="1" x14ac:dyDescent="0.3">
      <c r="A52" s="17"/>
      <c r="B52" s="27" t="s">
        <v>68</v>
      </c>
      <c r="C52" s="6">
        <v>8</v>
      </c>
      <c r="D52" s="6">
        <v>1</v>
      </c>
      <c r="E52" s="6"/>
      <c r="F52" s="6"/>
      <c r="G52" s="6"/>
      <c r="H52" s="6"/>
      <c r="I52" s="9"/>
      <c r="J52" s="6"/>
      <c r="K52" s="9"/>
      <c r="L52" s="6"/>
      <c r="M52" s="9"/>
      <c r="N52" s="6"/>
      <c r="O52" s="9"/>
      <c r="P52" s="6"/>
      <c r="Q52" s="9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</row>
    <row r="53" spans="1:28" s="16" customFormat="1" ht="28.5" customHeight="1" x14ac:dyDescent="0.25">
      <c r="A53" s="91" t="s">
        <v>40</v>
      </c>
      <c r="B53" s="91"/>
      <c r="C53" s="46">
        <v>13</v>
      </c>
      <c r="D53" s="47">
        <v>16</v>
      </c>
      <c r="E53" s="47"/>
      <c r="F53" s="47"/>
      <c r="G53" s="47"/>
      <c r="H53" s="47"/>
      <c r="I53" s="29"/>
      <c r="J53" s="47"/>
      <c r="K53" s="29"/>
      <c r="L53" s="47"/>
      <c r="M53" s="29"/>
      <c r="N53" s="47"/>
      <c r="O53" s="29"/>
      <c r="P53" s="47"/>
      <c r="Q53" s="29"/>
      <c r="R53" s="47"/>
      <c r="S53" s="47"/>
      <c r="T53" s="47">
        <f>SUM(T10+T19+T35)</f>
        <v>80</v>
      </c>
      <c r="U53" s="47">
        <f t="shared" ref="U53:AA53" si="34">SUM(U10+U19+U35)</f>
        <v>80</v>
      </c>
      <c r="V53" s="47">
        <f t="shared" si="34"/>
        <v>80</v>
      </c>
      <c r="W53" s="47">
        <f t="shared" si="34"/>
        <v>80</v>
      </c>
      <c r="X53" s="47">
        <f t="shared" si="34"/>
        <v>80</v>
      </c>
      <c r="Y53" s="47">
        <f t="shared" si="34"/>
        <v>80</v>
      </c>
      <c r="Z53" s="47">
        <f t="shared" si="34"/>
        <v>80</v>
      </c>
      <c r="AA53" s="47">
        <f t="shared" si="34"/>
        <v>80</v>
      </c>
      <c r="AB53" s="47"/>
    </row>
    <row r="54" spans="1:28" s="14" customFormat="1" ht="30.75" customHeight="1" x14ac:dyDescent="0.25">
      <c r="A54" s="45" t="s">
        <v>41</v>
      </c>
      <c r="B54" s="45" t="s">
        <v>42</v>
      </c>
      <c r="C54" s="45"/>
      <c r="D54" s="43">
        <v>8</v>
      </c>
      <c r="E54" s="43">
        <v>144</v>
      </c>
      <c r="F54" s="43"/>
      <c r="G54" s="43"/>
      <c r="H54" s="43"/>
      <c r="I54" s="20"/>
      <c r="J54" s="43"/>
      <c r="K54" s="20"/>
      <c r="L54" s="43"/>
      <c r="M54" s="20"/>
      <c r="N54" s="43"/>
      <c r="O54" s="20"/>
      <c r="P54" s="43">
        <v>72</v>
      </c>
      <c r="Q54" s="20">
        <v>72</v>
      </c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7" t="s">
        <v>64</v>
      </c>
    </row>
    <row r="55" spans="1:28" s="14" customFormat="1" ht="36" customHeight="1" x14ac:dyDescent="0.25">
      <c r="A55" s="45" t="s">
        <v>43</v>
      </c>
      <c r="B55" s="45" t="s">
        <v>44</v>
      </c>
      <c r="C55" s="45"/>
      <c r="D55" s="43"/>
      <c r="E55" s="43">
        <f t="shared" ref="E55:E57" si="35">G55+F55</f>
        <v>0</v>
      </c>
      <c r="F55" s="43"/>
      <c r="G55" s="43"/>
      <c r="H55" s="43"/>
      <c r="I55" s="20"/>
      <c r="J55" s="43"/>
      <c r="K55" s="20"/>
      <c r="L55" s="43"/>
      <c r="M55" s="20"/>
      <c r="N55" s="43"/>
      <c r="O55" s="20"/>
      <c r="P55" s="43"/>
      <c r="Q55" s="20"/>
      <c r="R55" s="43"/>
      <c r="S55" s="43"/>
      <c r="T55" s="43">
        <f t="shared" ref="T55:AA55" si="36">T7*36</f>
        <v>576</v>
      </c>
      <c r="U55" s="43">
        <f t="shared" si="36"/>
        <v>828</v>
      </c>
      <c r="V55" s="43">
        <f t="shared" si="36"/>
        <v>576</v>
      </c>
      <c r="W55" s="43">
        <f t="shared" si="36"/>
        <v>684</v>
      </c>
      <c r="X55" s="43">
        <f t="shared" si="36"/>
        <v>396</v>
      </c>
      <c r="Y55" s="43">
        <f t="shared" si="36"/>
        <v>576</v>
      </c>
      <c r="Z55" s="43">
        <f t="shared" si="36"/>
        <v>360</v>
      </c>
      <c r="AA55" s="43">
        <f t="shared" si="36"/>
        <v>324</v>
      </c>
      <c r="AB55" s="47" t="s">
        <v>65</v>
      </c>
    </row>
    <row r="56" spans="1:28" s="14" customFormat="1" ht="49.5" customHeight="1" x14ac:dyDescent="0.25">
      <c r="A56" s="45" t="s">
        <v>45</v>
      </c>
      <c r="B56" s="45" t="s">
        <v>46</v>
      </c>
      <c r="C56" s="45"/>
      <c r="D56" s="43"/>
      <c r="E56" s="43">
        <f t="shared" si="35"/>
        <v>0</v>
      </c>
      <c r="F56" s="43"/>
      <c r="G56" s="43"/>
      <c r="H56" s="43"/>
      <c r="I56" s="20"/>
      <c r="J56" s="43"/>
      <c r="K56" s="20"/>
      <c r="L56" s="43"/>
      <c r="M56" s="20"/>
      <c r="N56" s="43"/>
      <c r="O56" s="20"/>
      <c r="P56" s="43"/>
      <c r="Q56" s="20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7" t="s">
        <v>64</v>
      </c>
    </row>
    <row r="57" spans="1:28" s="14" customFormat="1" ht="48" customHeight="1" x14ac:dyDescent="0.25">
      <c r="A57" s="15" t="s">
        <v>47</v>
      </c>
      <c r="B57" s="15" t="s">
        <v>48</v>
      </c>
      <c r="C57" s="15"/>
      <c r="D57" s="7"/>
      <c r="E57" s="43">
        <f t="shared" si="35"/>
        <v>0</v>
      </c>
      <c r="F57" s="7"/>
      <c r="G57" s="7"/>
      <c r="H57" s="43"/>
      <c r="I57" s="20"/>
      <c r="J57" s="43"/>
      <c r="K57" s="20"/>
      <c r="L57" s="43"/>
      <c r="M57" s="20"/>
      <c r="N57" s="43"/>
      <c r="O57" s="20"/>
      <c r="P57" s="43"/>
      <c r="Q57" s="20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7" t="s">
        <v>66</v>
      </c>
    </row>
    <row r="58" spans="1:28" s="14" customFormat="1" ht="15" customHeight="1" x14ac:dyDescent="0.25">
      <c r="A58" s="89"/>
      <c r="B58" s="89"/>
      <c r="C58" s="89"/>
      <c r="D58" s="89"/>
      <c r="E58" s="44"/>
      <c r="F58" s="44"/>
      <c r="G58" s="44"/>
      <c r="H58" s="43"/>
      <c r="I58" s="30"/>
      <c r="J58" s="12"/>
      <c r="K58" s="30"/>
      <c r="L58" s="88" t="s">
        <v>50</v>
      </c>
      <c r="M58" s="88"/>
      <c r="N58" s="89"/>
      <c r="O58" s="25"/>
      <c r="P58" s="44"/>
      <c r="Q58" s="25"/>
      <c r="R58" s="44"/>
      <c r="S58" s="44"/>
      <c r="T58" s="90"/>
      <c r="U58" s="90"/>
      <c r="V58" s="90"/>
      <c r="W58" s="90"/>
      <c r="X58" s="90"/>
      <c r="Y58" s="90"/>
      <c r="Z58" s="90"/>
      <c r="AA58" s="90"/>
      <c r="AB58" s="90"/>
    </row>
    <row r="59" spans="1:28" s="14" customFormat="1" ht="31.5" customHeight="1" x14ac:dyDescent="0.25">
      <c r="A59" s="89" t="s">
        <v>111</v>
      </c>
      <c r="B59" s="89"/>
      <c r="C59" s="89"/>
      <c r="D59" s="89"/>
      <c r="E59" s="44"/>
      <c r="F59" s="44"/>
      <c r="G59" s="44"/>
      <c r="H59" s="96" t="s">
        <v>40</v>
      </c>
      <c r="I59" s="31"/>
      <c r="J59" s="13"/>
      <c r="K59" s="31"/>
      <c r="L59" s="88"/>
      <c r="M59" s="88"/>
      <c r="N59" s="89"/>
      <c r="O59" s="25"/>
      <c r="P59" s="44"/>
      <c r="Q59" s="25"/>
      <c r="R59" s="44"/>
      <c r="S59" s="44"/>
      <c r="T59" s="90"/>
      <c r="U59" s="90"/>
      <c r="V59" s="90"/>
      <c r="W59" s="90"/>
      <c r="X59" s="90"/>
      <c r="Y59" s="90"/>
      <c r="Z59" s="90"/>
      <c r="AA59" s="90"/>
      <c r="AB59" s="90"/>
    </row>
    <row r="60" spans="1:28" s="14" customFormat="1" x14ac:dyDescent="0.25">
      <c r="A60" s="89"/>
      <c r="B60" s="89"/>
      <c r="C60" s="89"/>
      <c r="D60" s="89"/>
      <c r="E60" s="44"/>
      <c r="F60" s="44"/>
      <c r="G60" s="44"/>
      <c r="H60" s="96"/>
      <c r="I60" s="31"/>
      <c r="J60" s="13"/>
      <c r="K60" s="31"/>
      <c r="L60" s="88"/>
      <c r="M60" s="88"/>
      <c r="N60" s="89"/>
      <c r="O60" s="25"/>
      <c r="P60" s="44"/>
      <c r="Q60" s="25"/>
      <c r="R60" s="44"/>
      <c r="S60" s="44"/>
      <c r="T60" s="90"/>
      <c r="U60" s="90"/>
      <c r="V60" s="90"/>
      <c r="W60" s="90"/>
      <c r="X60" s="90"/>
      <c r="Y60" s="90"/>
      <c r="Z60" s="90"/>
      <c r="AA60" s="90"/>
      <c r="AB60" s="90"/>
    </row>
    <row r="61" spans="1:28" s="14" customFormat="1" x14ac:dyDescent="0.25">
      <c r="A61" s="103" t="s">
        <v>44</v>
      </c>
      <c r="B61" s="103"/>
      <c r="C61" s="103"/>
      <c r="D61" s="103"/>
      <c r="E61" s="45"/>
      <c r="F61" s="45"/>
      <c r="G61" s="45"/>
      <c r="H61" s="96"/>
      <c r="I61" s="31"/>
      <c r="J61" s="13"/>
      <c r="K61" s="31"/>
      <c r="L61" s="88"/>
      <c r="M61" s="88"/>
      <c r="N61" s="89"/>
      <c r="O61" s="25"/>
      <c r="P61" s="44"/>
      <c r="Q61" s="25"/>
      <c r="R61" s="44"/>
      <c r="S61" s="44"/>
      <c r="T61" s="90"/>
      <c r="U61" s="90"/>
      <c r="V61" s="90"/>
      <c r="W61" s="90"/>
      <c r="X61" s="90"/>
      <c r="Y61" s="90"/>
      <c r="Z61" s="90"/>
      <c r="AA61" s="90"/>
      <c r="AB61" s="90"/>
    </row>
    <row r="62" spans="1:28" s="14" customFormat="1" ht="15.75" customHeight="1" x14ac:dyDescent="0.25">
      <c r="A62" s="103" t="s">
        <v>49</v>
      </c>
      <c r="B62" s="103"/>
      <c r="C62" s="103"/>
      <c r="D62" s="103"/>
      <c r="E62" s="45"/>
      <c r="F62" s="45"/>
      <c r="G62" s="45"/>
      <c r="H62" s="96"/>
      <c r="I62" s="31"/>
      <c r="J62" s="13"/>
      <c r="K62" s="31"/>
      <c r="L62" s="57" t="s">
        <v>51</v>
      </c>
      <c r="M62" s="58"/>
      <c r="N62" s="59"/>
      <c r="O62" s="55"/>
      <c r="P62" s="55"/>
      <c r="Q62" s="55"/>
      <c r="R62" s="55"/>
      <c r="S62" s="55"/>
      <c r="T62" s="55"/>
      <c r="U62" s="55"/>
      <c r="V62" s="55"/>
      <c r="W62" s="55">
        <v>144</v>
      </c>
      <c r="X62" s="55"/>
      <c r="Y62" s="55">
        <v>288</v>
      </c>
      <c r="Z62" s="55">
        <v>72</v>
      </c>
      <c r="AA62" s="55"/>
      <c r="AB62" s="55">
        <f>SUM(V62:AA62)</f>
        <v>504</v>
      </c>
    </row>
    <row r="63" spans="1:28" s="14" customFormat="1" ht="15.75" customHeight="1" x14ac:dyDescent="0.25">
      <c r="A63" s="89" t="s">
        <v>128</v>
      </c>
      <c r="B63" s="89"/>
      <c r="C63" s="89"/>
      <c r="D63" s="89"/>
      <c r="E63" s="45"/>
      <c r="F63" s="45"/>
      <c r="G63" s="45"/>
      <c r="H63" s="96"/>
      <c r="I63" s="31"/>
      <c r="J63" s="13"/>
      <c r="K63" s="31"/>
      <c r="L63" s="60"/>
      <c r="M63" s="61"/>
      <c r="N63" s="62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</row>
    <row r="64" spans="1:28" s="14" customFormat="1" ht="31.5" customHeight="1" x14ac:dyDescent="0.25">
      <c r="A64" s="89" t="s">
        <v>129</v>
      </c>
      <c r="B64" s="89"/>
      <c r="C64" s="89"/>
      <c r="D64" s="89"/>
      <c r="E64" s="44"/>
      <c r="F64" s="44"/>
      <c r="G64" s="44"/>
      <c r="H64" s="96"/>
      <c r="I64" s="31"/>
      <c r="J64" s="13"/>
      <c r="K64" s="31"/>
      <c r="L64" s="88" t="s">
        <v>52</v>
      </c>
      <c r="M64" s="88"/>
      <c r="N64" s="89"/>
      <c r="O64" s="25"/>
      <c r="P64" s="44"/>
      <c r="Q64" s="25"/>
      <c r="R64" s="44"/>
      <c r="S64" s="44"/>
      <c r="T64" s="43"/>
      <c r="U64" s="43"/>
      <c r="V64" s="43"/>
      <c r="W64" s="43"/>
      <c r="X64" s="43">
        <v>216</v>
      </c>
      <c r="Y64" s="43"/>
      <c r="Z64" s="43">
        <v>144</v>
      </c>
      <c r="AA64" s="43">
        <v>144</v>
      </c>
      <c r="AB64" s="43">
        <f>SUM(V64:AA64)</f>
        <v>504</v>
      </c>
    </row>
    <row r="65" spans="1:28" s="14" customFormat="1" ht="31.5" customHeight="1" x14ac:dyDescent="0.25">
      <c r="A65" s="89" t="s">
        <v>127</v>
      </c>
      <c r="B65" s="89"/>
      <c r="C65" s="89"/>
      <c r="D65" s="89"/>
      <c r="E65" s="44"/>
      <c r="F65" s="44"/>
      <c r="G65" s="44"/>
      <c r="H65" s="96"/>
      <c r="I65" s="31"/>
      <c r="J65" s="13"/>
      <c r="K65" s="31"/>
      <c r="L65" s="88" t="s">
        <v>53</v>
      </c>
      <c r="M65" s="88"/>
      <c r="N65" s="89"/>
      <c r="O65" s="25"/>
      <c r="P65" s="44"/>
      <c r="Q65" s="25"/>
      <c r="R65" s="44"/>
      <c r="S65" s="44"/>
      <c r="T65" s="43"/>
      <c r="U65" s="43"/>
      <c r="V65" s="43"/>
      <c r="W65" s="43"/>
      <c r="X65" s="43"/>
      <c r="Y65" s="43"/>
      <c r="Z65" s="43"/>
      <c r="AA65" s="43"/>
      <c r="AB65" s="43">
        <v>144</v>
      </c>
    </row>
    <row r="66" spans="1:28" s="14" customFormat="1" ht="63" customHeight="1" x14ac:dyDescent="0.25">
      <c r="A66" s="89" t="s">
        <v>71</v>
      </c>
      <c r="B66" s="89"/>
      <c r="C66" s="89"/>
      <c r="D66" s="89"/>
      <c r="E66" s="44"/>
      <c r="F66" s="44"/>
      <c r="G66" s="44"/>
      <c r="H66" s="96"/>
      <c r="I66" s="31"/>
      <c r="J66" s="13"/>
      <c r="K66" s="31"/>
      <c r="L66" s="88" t="s">
        <v>54</v>
      </c>
      <c r="M66" s="88"/>
      <c r="N66" s="89"/>
      <c r="O66" s="25"/>
      <c r="P66" s="44"/>
      <c r="Q66" s="25"/>
      <c r="R66" s="44"/>
      <c r="S66" s="44"/>
      <c r="T66" s="43">
        <v>1</v>
      </c>
      <c r="U66" s="43">
        <v>0</v>
      </c>
      <c r="V66" s="43">
        <v>0</v>
      </c>
      <c r="W66" s="43">
        <v>4</v>
      </c>
      <c r="X66" s="43">
        <v>2</v>
      </c>
      <c r="Y66" s="43">
        <v>2</v>
      </c>
      <c r="Z66" s="43">
        <v>2</v>
      </c>
      <c r="AA66" s="43">
        <v>2</v>
      </c>
      <c r="AB66" s="43">
        <f>SUM(T66:AA66)</f>
        <v>13</v>
      </c>
    </row>
    <row r="67" spans="1:28" s="14" customFormat="1" ht="31.5" customHeight="1" x14ac:dyDescent="0.25">
      <c r="A67" s="89" t="s">
        <v>72</v>
      </c>
      <c r="B67" s="89"/>
      <c r="C67" s="89"/>
      <c r="D67" s="89"/>
      <c r="E67" s="44"/>
      <c r="F67" s="44"/>
      <c r="G67" s="44"/>
      <c r="H67" s="96"/>
      <c r="I67" s="31"/>
      <c r="J67" s="13"/>
      <c r="K67" s="31"/>
      <c r="L67" s="88" t="s">
        <v>55</v>
      </c>
      <c r="M67" s="88"/>
      <c r="N67" s="89"/>
      <c r="O67" s="25"/>
      <c r="P67" s="44"/>
      <c r="Q67" s="25"/>
      <c r="R67" s="44"/>
      <c r="S67" s="44"/>
      <c r="T67" s="43">
        <v>3</v>
      </c>
      <c r="U67" s="43">
        <v>2</v>
      </c>
      <c r="V67" s="43">
        <v>2</v>
      </c>
      <c r="W67" s="43">
        <v>0</v>
      </c>
      <c r="X67" s="43">
        <v>2</v>
      </c>
      <c r="Y67" s="43">
        <v>1</v>
      </c>
      <c r="Z67" s="43">
        <v>2</v>
      </c>
      <c r="AA67" s="43">
        <v>4</v>
      </c>
      <c r="AB67" s="43">
        <f>SUM(T67:AA67)</f>
        <v>16</v>
      </c>
    </row>
    <row r="68" spans="1:28" s="14" customFormat="1" x14ac:dyDescent="0.25">
      <c r="I68" s="26"/>
      <c r="K68" s="26"/>
      <c r="M68" s="26"/>
      <c r="O68" s="26"/>
      <c r="Q68" s="26"/>
    </row>
    <row r="69" spans="1:28" s="14" customFormat="1" x14ac:dyDescent="0.25">
      <c r="I69" s="26"/>
      <c r="K69" s="26"/>
      <c r="M69" s="26"/>
      <c r="O69" s="26"/>
      <c r="Q69" s="26"/>
    </row>
    <row r="70" spans="1:28" s="14" customFormat="1" x14ac:dyDescent="0.25">
      <c r="I70" s="26"/>
      <c r="K70" s="26"/>
      <c r="M70" s="26"/>
      <c r="O70" s="26"/>
      <c r="Q70" s="26"/>
    </row>
    <row r="71" spans="1:28" s="14" customFormat="1" x14ac:dyDescent="0.25">
      <c r="I71" s="26"/>
      <c r="K71" s="26"/>
      <c r="M71" s="26"/>
      <c r="O71" s="26"/>
      <c r="Q71" s="26"/>
    </row>
    <row r="72" spans="1:28" s="14" customFormat="1" x14ac:dyDescent="0.25">
      <c r="I72" s="26"/>
      <c r="K72" s="26"/>
      <c r="M72" s="26"/>
      <c r="O72" s="26"/>
      <c r="Q72" s="26"/>
    </row>
    <row r="73" spans="1:28" s="14" customFormat="1" x14ac:dyDescent="0.25">
      <c r="I73" s="26"/>
      <c r="K73" s="26"/>
      <c r="M73" s="26"/>
      <c r="O73" s="26"/>
      <c r="Q73" s="26"/>
    </row>
    <row r="74" spans="1:28" s="14" customFormat="1" x14ac:dyDescent="0.25">
      <c r="I74" s="26"/>
      <c r="K74" s="26"/>
      <c r="M74" s="26"/>
      <c r="O74" s="26"/>
      <c r="Q74" s="26"/>
    </row>
    <row r="75" spans="1:28" s="14" customFormat="1" x14ac:dyDescent="0.25">
      <c r="I75" s="26"/>
      <c r="K75" s="26"/>
      <c r="M75" s="26"/>
      <c r="O75" s="26"/>
      <c r="Q75" s="26"/>
    </row>
    <row r="76" spans="1:28" s="14" customFormat="1" x14ac:dyDescent="0.25">
      <c r="I76" s="26"/>
      <c r="K76" s="26"/>
      <c r="M76" s="26"/>
      <c r="O76" s="26"/>
      <c r="Q76" s="26"/>
    </row>
    <row r="77" spans="1:28" s="14" customFormat="1" x14ac:dyDescent="0.25">
      <c r="I77" s="26"/>
      <c r="K77" s="26"/>
      <c r="M77" s="26"/>
      <c r="O77" s="26"/>
      <c r="Q77" s="26"/>
    </row>
    <row r="78" spans="1:28" s="14" customFormat="1" x14ac:dyDescent="0.25">
      <c r="I78" s="26"/>
      <c r="K78" s="26"/>
      <c r="M78" s="26"/>
      <c r="O78" s="26"/>
      <c r="Q78" s="26"/>
    </row>
    <row r="79" spans="1:28" s="14" customFormat="1" x14ac:dyDescent="0.25">
      <c r="I79" s="26"/>
      <c r="K79" s="26"/>
      <c r="M79" s="26"/>
      <c r="O79" s="26"/>
      <c r="Q79" s="26"/>
    </row>
    <row r="80" spans="1:28" s="14" customFormat="1" x14ac:dyDescent="0.25">
      <c r="I80" s="26"/>
      <c r="K80" s="26"/>
      <c r="M80" s="26"/>
      <c r="O80" s="26"/>
      <c r="Q80" s="26"/>
    </row>
    <row r="81" spans="9:27" s="14" customFormat="1" x14ac:dyDescent="0.25">
      <c r="I81" s="26"/>
      <c r="K81" s="26"/>
      <c r="M81" s="26"/>
      <c r="O81" s="26"/>
      <c r="Q81" s="26"/>
    </row>
    <row r="82" spans="9:27" s="14" customFormat="1" x14ac:dyDescent="0.25">
      <c r="I82" s="26"/>
      <c r="K82" s="26"/>
      <c r="M82" s="26"/>
      <c r="O82" s="26"/>
      <c r="Q82" s="26"/>
    </row>
    <row r="83" spans="9:27" s="14" customFormat="1" x14ac:dyDescent="0.25">
      <c r="I83" s="26"/>
      <c r="K83" s="26"/>
      <c r="M83" s="26"/>
      <c r="O83" s="26"/>
      <c r="Q83" s="26"/>
    </row>
    <row r="84" spans="9:27" s="14" customFormat="1" x14ac:dyDescent="0.25">
      <c r="I84" s="26"/>
      <c r="K84" s="26"/>
      <c r="M84" s="26"/>
      <c r="O84" s="26"/>
      <c r="Q84" s="26"/>
    </row>
    <row r="85" spans="9:27" s="14" customFormat="1" x14ac:dyDescent="0.25">
      <c r="I85" s="26"/>
      <c r="K85" s="26"/>
      <c r="M85" s="26"/>
      <c r="O85" s="26"/>
      <c r="Q85" s="26"/>
    </row>
    <row r="86" spans="9:27" s="14" customFormat="1" x14ac:dyDescent="0.25">
      <c r="I86" s="26"/>
      <c r="K86" s="26"/>
      <c r="M86" s="26"/>
      <c r="O86" s="26"/>
      <c r="Q86" s="26"/>
    </row>
    <row r="87" spans="9:27" s="14" customFormat="1" x14ac:dyDescent="0.25">
      <c r="I87" s="26"/>
      <c r="K87" s="26"/>
      <c r="M87" s="26"/>
      <c r="O87" s="26"/>
      <c r="Q87" s="26"/>
    </row>
    <row r="88" spans="9:27" s="14" customFormat="1" x14ac:dyDescent="0.25">
      <c r="I88" s="26"/>
      <c r="K88" s="26"/>
      <c r="M88" s="26"/>
      <c r="O88" s="26"/>
      <c r="Q88" s="26"/>
    </row>
    <row r="89" spans="9:27" s="14" customFormat="1" x14ac:dyDescent="0.25">
      <c r="I89" s="26"/>
      <c r="K89" s="26"/>
      <c r="M89" s="26"/>
      <c r="O89" s="26"/>
      <c r="Q89" s="26"/>
      <c r="T89" s="38"/>
      <c r="U89" s="38"/>
      <c r="V89" s="38"/>
      <c r="W89" s="38"/>
      <c r="X89" s="38"/>
      <c r="Y89" s="38"/>
      <c r="Z89" s="38"/>
      <c r="AA89" s="38"/>
    </row>
    <row r="90" spans="9:27" s="14" customFormat="1" x14ac:dyDescent="0.25">
      <c r="I90" s="26"/>
      <c r="K90" s="26"/>
      <c r="M90" s="26"/>
      <c r="O90" s="26"/>
      <c r="Q90" s="26"/>
      <c r="T90" s="38"/>
      <c r="U90" s="38"/>
      <c r="V90" s="38"/>
      <c r="W90" s="38"/>
      <c r="X90" s="38"/>
      <c r="Y90" s="38"/>
      <c r="Z90" s="38"/>
      <c r="AA90" s="38"/>
    </row>
    <row r="91" spans="9:27" s="2" customFormat="1" x14ac:dyDescent="0.25">
      <c r="I91" s="26"/>
      <c r="K91" s="3"/>
      <c r="M91" s="3"/>
      <c r="O91" s="3"/>
      <c r="Q91" s="26"/>
      <c r="T91" s="38"/>
      <c r="U91" s="38"/>
      <c r="V91" s="38"/>
      <c r="W91" s="38"/>
      <c r="X91" s="38"/>
      <c r="Y91" s="38"/>
      <c r="Z91" s="38"/>
      <c r="AA91" s="38"/>
    </row>
    <row r="92" spans="9:27" s="2" customFormat="1" x14ac:dyDescent="0.25">
      <c r="I92" s="26"/>
      <c r="K92" s="3"/>
      <c r="M92" s="3"/>
      <c r="O92" s="3"/>
      <c r="Q92" s="26"/>
      <c r="T92" s="38"/>
      <c r="U92" s="38"/>
      <c r="V92" s="38"/>
      <c r="W92" s="38"/>
      <c r="X92" s="38"/>
      <c r="Y92" s="38"/>
      <c r="Z92" s="38"/>
      <c r="AA92" s="38"/>
    </row>
    <row r="93" spans="9:27" s="2" customFormat="1" x14ac:dyDescent="0.25">
      <c r="I93" s="26"/>
      <c r="K93" s="3"/>
      <c r="M93" s="3"/>
      <c r="O93" s="3"/>
      <c r="Q93" s="26"/>
      <c r="T93" s="38"/>
      <c r="U93" s="38"/>
      <c r="V93" s="38"/>
      <c r="W93" s="38"/>
      <c r="X93" s="38"/>
      <c r="Y93" s="38"/>
      <c r="Z93" s="38"/>
      <c r="AA93" s="38"/>
    </row>
    <row r="94" spans="9:27" s="2" customFormat="1" x14ac:dyDescent="0.25">
      <c r="I94" s="26"/>
      <c r="K94" s="3"/>
      <c r="M94" s="3"/>
      <c r="O94" s="3"/>
      <c r="Q94" s="26"/>
      <c r="T94" s="38"/>
      <c r="U94" s="38"/>
      <c r="V94" s="38"/>
      <c r="W94" s="38"/>
      <c r="X94" s="38"/>
      <c r="Y94" s="38"/>
      <c r="Z94" s="38"/>
      <c r="AA94" s="38"/>
    </row>
  </sheetData>
  <mergeCells count="64">
    <mergeCell ref="Z58:Z61"/>
    <mergeCell ref="AA58:AA61"/>
    <mergeCell ref="AB58:AB61"/>
    <mergeCell ref="A59:D59"/>
    <mergeCell ref="H59:H67"/>
    <mergeCell ref="A60:D60"/>
    <mergeCell ref="A61:D61"/>
    <mergeCell ref="A62:D62"/>
    <mergeCell ref="A64:D64"/>
    <mergeCell ref="T58:T61"/>
    <mergeCell ref="U58:U61"/>
    <mergeCell ref="V58:V61"/>
    <mergeCell ref="W58:W61"/>
    <mergeCell ref="L64:N64"/>
    <mergeCell ref="A65:D65"/>
    <mergeCell ref="A67:D67"/>
    <mergeCell ref="A53:B53"/>
    <mergeCell ref="A58:D58"/>
    <mergeCell ref="L58:N61"/>
    <mergeCell ref="X58:X61"/>
    <mergeCell ref="P3:Q6"/>
    <mergeCell ref="R3:R7"/>
    <mergeCell ref="S3:S7"/>
    <mergeCell ref="J3:O3"/>
    <mergeCell ref="A1:A7"/>
    <mergeCell ref="B1:B7"/>
    <mergeCell ref="C1:D1"/>
    <mergeCell ref="E1:S1"/>
    <mergeCell ref="T1:AB1"/>
    <mergeCell ref="C2:C7"/>
    <mergeCell ref="D2:D7"/>
    <mergeCell ref="E2:E7"/>
    <mergeCell ref="L67:N67"/>
    <mergeCell ref="L65:N65"/>
    <mergeCell ref="A66:D66"/>
    <mergeCell ref="L66:N66"/>
    <mergeCell ref="Y58:Y61"/>
    <mergeCell ref="A63:D63"/>
    <mergeCell ref="F2:F7"/>
    <mergeCell ref="G2:G7"/>
    <mergeCell ref="V2:W2"/>
    <mergeCell ref="X2:Y2"/>
    <mergeCell ref="Z2:AB2"/>
    <mergeCell ref="H3:I6"/>
    <mergeCell ref="J4:K6"/>
    <mergeCell ref="L4:M6"/>
    <mergeCell ref="N4:O6"/>
    <mergeCell ref="H2:S2"/>
    <mergeCell ref="T2:U2"/>
    <mergeCell ref="AB62:AB63"/>
    <mergeCell ref="L62:N63"/>
    <mergeCell ref="T62:T63"/>
    <mergeCell ref="U62:U63"/>
    <mergeCell ref="V62:V63"/>
    <mergeCell ref="W62:W63"/>
    <mergeCell ref="O62:O63"/>
    <mergeCell ref="P62:P63"/>
    <mergeCell ref="Q62:Q63"/>
    <mergeCell ref="R62:R63"/>
    <mergeCell ref="S62:S63"/>
    <mergeCell ref="X62:X63"/>
    <mergeCell ref="Y62:Y63"/>
    <mergeCell ref="Z62:Z63"/>
    <mergeCell ref="AA62:AA63"/>
  </mergeCells>
  <pageMargins left="0.19685039370078741" right="0.19685039370078741" top="0.19685039370078741" bottom="0.19685039370078741" header="0" footer="0"/>
  <pageSetup paperSize="9" scale="54" fitToHeight="4" orientation="landscape" r:id="rId1"/>
  <colBreaks count="1" manualBreakCount="1">
    <brk id="2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Титульный</vt:lpstr>
      <vt:lpstr>естест-науч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2022-10-05T09:43:42Z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NXPowerLiteLastOptimized" pid="2">
    <vt:lpwstr>106894</vt:lpwstr>
  </property>
  <property fmtid="{D5CDD505-2E9C-101B-9397-08002B2CF9AE}" name="NXPowerLiteSettings" pid="3">
    <vt:lpwstr>C7000400038000</vt:lpwstr>
  </property>
  <property fmtid="{D5CDD505-2E9C-101B-9397-08002B2CF9AE}" name="NXPowerLiteVersion" pid="4">
    <vt:lpwstr>S9.2.0</vt:lpwstr>
  </property>
</Properties>
</file>