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Default ContentType="image/jpeg" Extension="jpg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calcChain+xml" PartName="/xl/calcChain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custom-properties+xml" PartName="/docProps/custom.xml"/>
</Types>
</file>

<file path=_rels/.rels><?xml version="1.0" encoding="UTF-8" standalone="yes" ?><Relationships xmlns="http://schemas.openxmlformats.org/package/2006/relationships"><Relationship Id="rId3" Target="docProps/app.xml" Type="http://schemas.openxmlformats.org/officeDocument/2006/relationships/extended-properties"/><Relationship Id="rId2" Target="docProps/core.xml" Type="http://schemas.openxmlformats.org/package/2006/relationships/metadata/core-properties"/><Relationship Id="rId1" Target="xl/workbook.xml" Type="http://schemas.openxmlformats.org/officeDocument/2006/relationships/officeDocument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Титульный" sheetId="5" r:id="rId1"/>
    <sheet name="Лист1" sheetId="4" r:id="rId2"/>
  </sheets>
  <calcPr calcId="162913"/>
</workbook>
</file>

<file path=xl/calcChain.xml><?xml version="1.0" encoding="utf-8"?>
<calcChain xmlns="http://schemas.openxmlformats.org/spreadsheetml/2006/main">
  <c r="U73" i="4" l="1"/>
  <c r="V73" i="4"/>
  <c r="W73" i="4"/>
  <c r="X73" i="4"/>
  <c r="Y73" i="4"/>
  <c r="S73" i="4"/>
  <c r="F73" i="4"/>
  <c r="G73" i="4"/>
  <c r="H73" i="4"/>
  <c r="I73" i="4"/>
  <c r="J73" i="4"/>
  <c r="K73" i="4"/>
  <c r="L73" i="4"/>
  <c r="M73" i="4"/>
  <c r="N73" i="4"/>
  <c r="O73" i="4"/>
  <c r="P73" i="4"/>
  <c r="Q73" i="4"/>
  <c r="R73" i="4"/>
  <c r="U69" i="4"/>
  <c r="V69" i="4"/>
  <c r="W69" i="4"/>
  <c r="X69" i="4"/>
  <c r="Y69" i="4"/>
  <c r="T69" i="4"/>
  <c r="T58" i="4" s="1"/>
  <c r="F69" i="4"/>
  <c r="G69" i="4"/>
  <c r="H69" i="4"/>
  <c r="I69" i="4"/>
  <c r="J69" i="4"/>
  <c r="K69" i="4"/>
  <c r="L69" i="4"/>
  <c r="M69" i="4"/>
  <c r="N69" i="4"/>
  <c r="O69" i="4"/>
  <c r="P69" i="4"/>
  <c r="Q69" i="4"/>
  <c r="R69" i="4"/>
  <c r="S69" i="4"/>
  <c r="U66" i="4"/>
  <c r="V66" i="4"/>
  <c r="W66" i="4"/>
  <c r="X66" i="4"/>
  <c r="Y66" i="4"/>
  <c r="F66" i="4"/>
  <c r="G66" i="4"/>
  <c r="H66" i="4"/>
  <c r="I66" i="4"/>
  <c r="J66" i="4"/>
  <c r="K66" i="4"/>
  <c r="L66" i="4"/>
  <c r="M66" i="4"/>
  <c r="N66" i="4"/>
  <c r="O66" i="4"/>
  <c r="P66" i="4"/>
  <c r="Q66" i="4"/>
  <c r="R66" i="4"/>
  <c r="S66" i="4"/>
  <c r="U62" i="4"/>
  <c r="V62" i="4"/>
  <c r="W62" i="4"/>
  <c r="X62" i="4"/>
  <c r="Y62" i="4"/>
  <c r="F62" i="4"/>
  <c r="G62" i="4"/>
  <c r="H62" i="4"/>
  <c r="I62" i="4"/>
  <c r="I58" i="4" s="1"/>
  <c r="J62" i="4"/>
  <c r="K62" i="4"/>
  <c r="L62" i="4"/>
  <c r="M62" i="4"/>
  <c r="N62" i="4"/>
  <c r="O62" i="4"/>
  <c r="P62" i="4"/>
  <c r="Q62" i="4"/>
  <c r="Q58" i="4" s="1"/>
  <c r="R62" i="4"/>
  <c r="S62" i="4"/>
  <c r="U59" i="4"/>
  <c r="V59" i="4"/>
  <c r="W59" i="4"/>
  <c r="X59" i="4"/>
  <c r="Y59" i="4"/>
  <c r="F59" i="4"/>
  <c r="G59" i="4"/>
  <c r="H59" i="4"/>
  <c r="I59" i="4"/>
  <c r="J59" i="4"/>
  <c r="K59" i="4"/>
  <c r="L59" i="4"/>
  <c r="M59" i="4"/>
  <c r="N59" i="4"/>
  <c r="O59" i="4"/>
  <c r="P59" i="4"/>
  <c r="Q59" i="4"/>
  <c r="R59" i="4"/>
  <c r="S59" i="4"/>
  <c r="H58" i="4"/>
  <c r="H31" i="4" s="1"/>
  <c r="L58" i="4"/>
  <c r="P58" i="4"/>
  <c r="P31" i="4" s="1"/>
  <c r="W58" i="4"/>
  <c r="X58" i="4"/>
  <c r="X31" i="4" s="1"/>
  <c r="F46" i="4"/>
  <c r="G46" i="4"/>
  <c r="H46" i="4"/>
  <c r="I46" i="4"/>
  <c r="J46" i="4"/>
  <c r="K46" i="4"/>
  <c r="L46" i="4"/>
  <c r="M46" i="4"/>
  <c r="N46" i="4"/>
  <c r="O46" i="4"/>
  <c r="P46" i="4"/>
  <c r="Q46" i="4"/>
  <c r="R46" i="4"/>
  <c r="S46" i="4"/>
  <c r="T46" i="4"/>
  <c r="U46" i="4"/>
  <c r="V46" i="4"/>
  <c r="W46" i="4"/>
  <c r="X46" i="4"/>
  <c r="Y46" i="4"/>
  <c r="F41" i="4"/>
  <c r="G41" i="4"/>
  <c r="H41" i="4"/>
  <c r="I41" i="4"/>
  <c r="J41" i="4"/>
  <c r="K41" i="4"/>
  <c r="L41" i="4"/>
  <c r="M41" i="4"/>
  <c r="N41" i="4"/>
  <c r="O41" i="4"/>
  <c r="P41" i="4"/>
  <c r="Q41" i="4"/>
  <c r="R41" i="4"/>
  <c r="S41" i="4"/>
  <c r="T41" i="4"/>
  <c r="U41" i="4"/>
  <c r="V41" i="4"/>
  <c r="W41" i="4"/>
  <c r="X41" i="4"/>
  <c r="Y41" i="4"/>
  <c r="F32" i="4"/>
  <c r="G32" i="4"/>
  <c r="H32" i="4"/>
  <c r="I32" i="4"/>
  <c r="J32" i="4"/>
  <c r="K32" i="4"/>
  <c r="L32" i="4"/>
  <c r="M32" i="4"/>
  <c r="N32" i="4"/>
  <c r="O32" i="4"/>
  <c r="P32" i="4"/>
  <c r="Q32" i="4"/>
  <c r="R32" i="4"/>
  <c r="S32" i="4"/>
  <c r="T32" i="4"/>
  <c r="U32" i="4"/>
  <c r="V32" i="4"/>
  <c r="W32" i="4"/>
  <c r="X32" i="4"/>
  <c r="Y32" i="4"/>
  <c r="T31" i="4" l="1"/>
  <c r="M58" i="4"/>
  <c r="M31" i="4" s="1"/>
  <c r="V58" i="4"/>
  <c r="V31" i="4" s="1"/>
  <c r="U58" i="4"/>
  <c r="U31" i="4" s="1"/>
  <c r="S58" i="4"/>
  <c r="S31" i="4" s="1"/>
  <c r="K58" i="4"/>
  <c r="K31" i="4" s="1"/>
  <c r="R58" i="4"/>
  <c r="R31" i="4" s="1"/>
  <c r="J58" i="4"/>
  <c r="J31" i="4" s="1"/>
  <c r="O58" i="4"/>
  <c r="O31" i="4" s="1"/>
  <c r="G58" i="4"/>
  <c r="G31" i="4" s="1"/>
  <c r="N58" i="4"/>
  <c r="N31" i="4" s="1"/>
  <c r="F58" i="4"/>
  <c r="F31" i="4" s="1"/>
  <c r="L31" i="4"/>
  <c r="Q31" i="4"/>
  <c r="W31" i="4"/>
  <c r="I31" i="4"/>
  <c r="G29" i="4" l="1"/>
  <c r="E29" i="4" s="1"/>
  <c r="H28" i="4"/>
  <c r="G28" i="4" s="1"/>
  <c r="E28" i="4" s="1"/>
  <c r="I27" i="4"/>
  <c r="H27" i="4"/>
  <c r="G27" i="4" s="1"/>
  <c r="E27" i="4" s="1"/>
  <c r="I26" i="4"/>
  <c r="H26" i="4"/>
  <c r="G26" i="4" s="1"/>
  <c r="E26" i="4" s="1"/>
  <c r="I25" i="4"/>
  <c r="H25" i="4"/>
  <c r="H24" i="4"/>
  <c r="G24" i="4" s="1"/>
  <c r="Y23" i="4"/>
  <c r="X23" i="4"/>
  <c r="W23" i="4"/>
  <c r="V23" i="4"/>
  <c r="U23" i="4"/>
  <c r="T23" i="4"/>
  <c r="S23" i="4"/>
  <c r="R23" i="4"/>
  <c r="Q23" i="4"/>
  <c r="P23" i="4"/>
  <c r="O23" i="4"/>
  <c r="N23" i="4"/>
  <c r="M23" i="4"/>
  <c r="L23" i="4"/>
  <c r="K23" i="4"/>
  <c r="J23" i="4"/>
  <c r="F23" i="4"/>
  <c r="I22" i="4"/>
  <c r="H22" i="4"/>
  <c r="G22" i="4" s="1"/>
  <c r="E22" i="4" s="1"/>
  <c r="I21" i="4"/>
  <c r="H21" i="4"/>
  <c r="G21" i="4" s="1"/>
  <c r="E21" i="4" s="1"/>
  <c r="I20" i="4"/>
  <c r="H20" i="4"/>
  <c r="Y19" i="4"/>
  <c r="X19" i="4"/>
  <c r="W19" i="4"/>
  <c r="V19" i="4"/>
  <c r="U19" i="4"/>
  <c r="T19" i="4"/>
  <c r="S19" i="4"/>
  <c r="R19" i="4"/>
  <c r="Q19" i="4"/>
  <c r="P19" i="4"/>
  <c r="O19" i="4"/>
  <c r="N19" i="4"/>
  <c r="M19" i="4"/>
  <c r="L19" i="4"/>
  <c r="K19" i="4"/>
  <c r="J19" i="4"/>
  <c r="F19" i="4"/>
  <c r="Y10" i="4"/>
  <c r="X10" i="4"/>
  <c r="W10" i="4"/>
  <c r="V10" i="4"/>
  <c r="U10" i="4"/>
  <c r="T10" i="4"/>
  <c r="S10" i="4"/>
  <c r="R10" i="4"/>
  <c r="Q10" i="4"/>
  <c r="Q9" i="4" s="1"/>
  <c r="P10" i="4"/>
  <c r="O10" i="4"/>
  <c r="N10" i="4"/>
  <c r="M10" i="4"/>
  <c r="L10" i="4"/>
  <c r="K10" i="4"/>
  <c r="J10" i="4"/>
  <c r="F10" i="4"/>
  <c r="I18" i="4"/>
  <c r="H18" i="4"/>
  <c r="G18" i="4" s="1"/>
  <c r="E18" i="4" s="1"/>
  <c r="I17" i="4"/>
  <c r="H17" i="4"/>
  <c r="I16" i="4"/>
  <c r="H16" i="4"/>
  <c r="I15" i="4"/>
  <c r="H15" i="4"/>
  <c r="G15" i="4" s="1"/>
  <c r="E15" i="4" s="1"/>
  <c r="I14" i="4"/>
  <c r="H14" i="4"/>
  <c r="G14" i="4" s="1"/>
  <c r="I13" i="4"/>
  <c r="H13" i="4"/>
  <c r="I12" i="4"/>
  <c r="H12" i="4"/>
  <c r="I11" i="4"/>
  <c r="H11" i="4"/>
  <c r="K9" i="4" l="1"/>
  <c r="G25" i="4"/>
  <c r="E25" i="4" s="1"/>
  <c r="Y9" i="4"/>
  <c r="R9" i="4"/>
  <c r="I10" i="4"/>
  <c r="G23" i="4"/>
  <c r="E24" i="4"/>
  <c r="G13" i="4"/>
  <c r="E13" i="4" s="1"/>
  <c r="G17" i="4"/>
  <c r="E17" i="4" s="1"/>
  <c r="G20" i="4"/>
  <c r="E20" i="4" s="1"/>
  <c r="E19" i="4" s="1"/>
  <c r="S9" i="4"/>
  <c r="I19" i="4"/>
  <c r="T9" i="4"/>
  <c r="P9" i="4"/>
  <c r="X9" i="4"/>
  <c r="H23" i="4"/>
  <c r="G12" i="4"/>
  <c r="E12" i="4" s="1"/>
  <c r="G16" i="4"/>
  <c r="E16" i="4" s="1"/>
  <c r="I23" i="4"/>
  <c r="J9" i="4"/>
  <c r="H10" i="4"/>
  <c r="G11" i="4"/>
  <c r="E23" i="4"/>
  <c r="M9" i="4"/>
  <c r="O9" i="4"/>
  <c r="W9" i="4"/>
  <c r="U9" i="4"/>
  <c r="L9" i="4"/>
  <c r="N9" i="4"/>
  <c r="V9" i="4"/>
  <c r="F9" i="4"/>
  <c r="H19" i="4"/>
  <c r="I9" i="4" l="1"/>
  <c r="G19" i="4"/>
  <c r="H9" i="4"/>
  <c r="G10" i="4"/>
  <c r="E11" i="4"/>
  <c r="E10" i="4" s="1"/>
  <c r="E9" i="4" s="1"/>
  <c r="T73" i="4"/>
  <c r="I70" i="4"/>
  <c r="H70" i="4"/>
  <c r="I60" i="4"/>
  <c r="T62" i="4"/>
  <c r="G9" i="4" l="1"/>
  <c r="G70" i="4"/>
  <c r="I38" i="4"/>
  <c r="G38" i="4" s="1"/>
  <c r="E38" i="4" s="1"/>
  <c r="E70" i="4" l="1"/>
  <c r="E69" i="4" s="1"/>
  <c r="I67" i="4"/>
  <c r="I56" i="4" l="1"/>
  <c r="I43" i="4" l="1"/>
  <c r="I44" i="4"/>
  <c r="I42" i="4"/>
  <c r="T66" i="4" l="1"/>
  <c r="U77" i="4"/>
  <c r="V77" i="4"/>
  <c r="W77" i="4"/>
  <c r="Y58" i="4"/>
  <c r="Y31" i="4" l="1"/>
  <c r="Y77" i="4" s="1"/>
  <c r="X77" i="4"/>
  <c r="H47" i="4"/>
  <c r="H43" i="4"/>
  <c r="G43" i="4" s="1"/>
  <c r="E43" i="4" s="1"/>
  <c r="I36" i="4"/>
  <c r="H37" i="4"/>
  <c r="H39" i="4"/>
  <c r="H35" i="4"/>
  <c r="H36" i="4"/>
  <c r="I74" i="4" l="1"/>
  <c r="H74" i="4"/>
  <c r="G74" i="4" l="1"/>
  <c r="H54" i="4"/>
  <c r="G54" i="4" s="1"/>
  <c r="E54" i="4" s="1"/>
  <c r="H53" i="4"/>
  <c r="G53" i="4" s="1"/>
  <c r="E53" i="4" s="1"/>
  <c r="E74" i="4" l="1"/>
  <c r="E73" i="4" s="1"/>
  <c r="H33" i="4"/>
  <c r="G47" i="4" l="1"/>
  <c r="E81" i="4"/>
  <c r="E80" i="4"/>
  <c r="Y79" i="4"/>
  <c r="X79" i="4"/>
  <c r="W79" i="4"/>
  <c r="V79" i="4"/>
  <c r="U79" i="4"/>
  <c r="T79" i="4"/>
  <c r="E79" i="4"/>
  <c r="H67" i="4"/>
  <c r="I63" i="4"/>
  <c r="H63" i="4"/>
  <c r="H60" i="4"/>
  <c r="T59" i="4"/>
  <c r="T77" i="4" s="1"/>
  <c r="H52" i="4"/>
  <c r="H51" i="4"/>
  <c r="H56" i="4"/>
  <c r="H55" i="4"/>
  <c r="H49" i="4"/>
  <c r="H50" i="4"/>
  <c r="H48" i="4"/>
  <c r="H44" i="4"/>
  <c r="H42" i="4"/>
  <c r="I39" i="4"/>
  <c r="G39" i="4" s="1"/>
  <c r="E39" i="4" s="1"/>
  <c r="I37" i="4"/>
  <c r="G37" i="4" s="1"/>
  <c r="E37" i="4" s="1"/>
  <c r="G36" i="4"/>
  <c r="E36" i="4" s="1"/>
  <c r="I35" i="4"/>
  <c r="G35" i="4" s="1"/>
  <c r="E35" i="4" s="1"/>
  <c r="I34" i="4"/>
  <c r="H34" i="4"/>
  <c r="I33" i="4"/>
  <c r="G33" i="4" l="1"/>
  <c r="E47" i="4"/>
  <c r="G44" i="4"/>
  <c r="E44" i="4" s="1"/>
  <c r="G42" i="4"/>
  <c r="G67" i="4"/>
  <c r="G60" i="4"/>
  <c r="G63" i="4"/>
  <c r="G34" i="4"/>
  <c r="E34" i="4" s="1"/>
  <c r="G48" i="4"/>
  <c r="E48" i="4" s="1"/>
  <c r="G50" i="4"/>
  <c r="E50" i="4" s="1"/>
  <c r="G49" i="4"/>
  <c r="E49" i="4" s="1"/>
  <c r="G55" i="4"/>
  <c r="E55" i="4" s="1"/>
  <c r="G56" i="4"/>
  <c r="E56" i="4" s="1"/>
  <c r="G51" i="4"/>
  <c r="E51" i="4" s="1"/>
  <c r="G52" i="4"/>
  <c r="E52" i="4" s="1"/>
  <c r="E42" i="4" l="1"/>
  <c r="E41" i="4" s="1"/>
  <c r="E33" i="4"/>
  <c r="E32" i="4" s="1"/>
  <c r="E46" i="4"/>
  <c r="E60" i="4"/>
  <c r="E59" i="4" s="1"/>
  <c r="E58" i="4" s="1"/>
  <c r="E67" i="4"/>
  <c r="E66" i="4" s="1"/>
  <c r="E63" i="4"/>
  <c r="E62" i="4" s="1"/>
  <c r="E31" i="4" l="1"/>
</calcChain>
</file>

<file path=xl/sharedStrings.xml><?xml version="1.0" encoding="utf-8"?>
<sst xmlns="http://schemas.openxmlformats.org/spreadsheetml/2006/main" count="193" uniqueCount="172">
  <si>
    <t>Индекс</t>
  </si>
  <si>
    <t>I курс</t>
  </si>
  <si>
    <t>II курс</t>
  </si>
  <si>
    <t>III курс</t>
  </si>
  <si>
    <t>курсовых работ (проектов)</t>
  </si>
  <si>
    <t>1 сем.</t>
  </si>
  <si>
    <t>2 сем.</t>
  </si>
  <si>
    <t>3 сем.</t>
  </si>
  <si>
    <t>4 сем.</t>
  </si>
  <si>
    <t>5 сем.</t>
  </si>
  <si>
    <t>6 сем.</t>
  </si>
  <si>
    <t>Общеобразовательный цикл</t>
  </si>
  <si>
    <t>Иностранный язык</t>
  </si>
  <si>
    <t>Физическая культура</t>
  </si>
  <si>
    <t>ОБЖ</t>
  </si>
  <si>
    <t>Физика</t>
  </si>
  <si>
    <t>ОГСЭ.00</t>
  </si>
  <si>
    <t>Общий гуманитарный и социально – экономический цикл</t>
  </si>
  <si>
    <t>ОГСЭ.01</t>
  </si>
  <si>
    <t>Основы философии</t>
  </si>
  <si>
    <t>ОГСЭ.02</t>
  </si>
  <si>
    <t>ОГСЭ.03</t>
  </si>
  <si>
    <t>ОГСЭ.04</t>
  </si>
  <si>
    <t>ОГСЭ.05</t>
  </si>
  <si>
    <t>ЕН.00</t>
  </si>
  <si>
    <t>Математический и общий естественно – научный цикл</t>
  </si>
  <si>
    <t>ЕН.01</t>
  </si>
  <si>
    <t>ЕН.02</t>
  </si>
  <si>
    <t>П.00</t>
  </si>
  <si>
    <t>Профессиональный цикл</t>
  </si>
  <si>
    <t>ОП.00</t>
  </si>
  <si>
    <t>Общепрофессиональные дисциплины</t>
  </si>
  <si>
    <t>ОП.01</t>
  </si>
  <si>
    <t>ОП.02</t>
  </si>
  <si>
    <t>ОП.03</t>
  </si>
  <si>
    <t>ОП.04</t>
  </si>
  <si>
    <t>ОП.05</t>
  </si>
  <si>
    <t>ОП.06</t>
  </si>
  <si>
    <t>ОП.07</t>
  </si>
  <si>
    <t>ОП.08</t>
  </si>
  <si>
    <t>ОП.09</t>
  </si>
  <si>
    <t>Безопасность жизнедеятельности</t>
  </si>
  <si>
    <t>ПМ.00</t>
  </si>
  <si>
    <t>Профессиональные модули</t>
  </si>
  <si>
    <t>МДК.01.01</t>
  </si>
  <si>
    <t>УП.01</t>
  </si>
  <si>
    <t>Учебная практика</t>
  </si>
  <si>
    <t>ПМ.02</t>
  </si>
  <si>
    <t>МДК.02.01</t>
  </si>
  <si>
    <t>Всего</t>
  </si>
  <si>
    <t>ПДП.00</t>
  </si>
  <si>
    <t>Производственная практика (преддипломная)</t>
  </si>
  <si>
    <t>ГИА.00</t>
  </si>
  <si>
    <t>Государственная итоговая аттестация</t>
  </si>
  <si>
    <t>ГИА.01</t>
  </si>
  <si>
    <t>Подготовка выпускной квалификационной работы</t>
  </si>
  <si>
    <t>ГИА.02</t>
  </si>
  <si>
    <t>Защита выпускной квалификационной работы</t>
  </si>
  <si>
    <t>1. Программа базовой подготовки</t>
  </si>
  <si>
    <t>1.1 Выпускная квалификационная работа в форме:</t>
  </si>
  <si>
    <t>дисциплин и МДК</t>
  </si>
  <si>
    <t>учебной практики</t>
  </si>
  <si>
    <t>произв. практики</t>
  </si>
  <si>
    <t>преддипломн. практики</t>
  </si>
  <si>
    <t>экзаменов (в т.ч. экзаменов (квалификационных)</t>
  </si>
  <si>
    <t>дифф. зачетов</t>
  </si>
  <si>
    <t>Распределение обязательной учебной нагрузки (включая обязательную аудиторную нагрузку и все виды практики в составе профессиональных модулей) по курсам и семестрам (час. в семестр)</t>
  </si>
  <si>
    <t>дифференцированный зачет</t>
  </si>
  <si>
    <t>экзамен</t>
  </si>
  <si>
    <t>Информатика</t>
  </si>
  <si>
    <t>ОГСЭ.06</t>
  </si>
  <si>
    <t>ОГСЭ.07</t>
  </si>
  <si>
    <t>Правовое обеспечение профессиональной деятельности</t>
  </si>
  <si>
    <t>ПМ.04</t>
  </si>
  <si>
    <t>Кубановедение</t>
  </si>
  <si>
    <t>Производственная практика (по профилю специальности)</t>
  </si>
  <si>
    <t>всего</t>
  </si>
  <si>
    <t>ОП.10</t>
  </si>
  <si>
    <r>
      <rPr>
        <b/>
        <sz val="12"/>
        <rFont val="Times New Roman"/>
        <family val="1"/>
        <charset val="204"/>
      </rPr>
      <t>Консультации</t>
    </r>
    <r>
      <rPr>
        <sz val="12"/>
        <rFont val="Times New Roman"/>
        <family val="1"/>
        <charset val="204"/>
      </rPr>
      <t xml:space="preserve"> 4 часа на одного обучающегося на каждый учебный год</t>
    </r>
  </si>
  <si>
    <t>*</t>
  </si>
  <si>
    <t>Индивидуальный проект</t>
  </si>
  <si>
    <t>Выполнение дипломной работы с 18.05 по 14.06 (всего 4 нед.)</t>
  </si>
  <si>
    <t>Защита дипломной работы с 15.06. по 28.06 (всего 2 нед.)</t>
  </si>
  <si>
    <t>Русский язык</t>
  </si>
  <si>
    <t>Литература</t>
  </si>
  <si>
    <t>теория</t>
  </si>
  <si>
    <t>лаб. или практ. занятий (семинары)</t>
  </si>
  <si>
    <t>Наименование учебных циклов, дисциплин, профессиональных модулей, МДК, практик</t>
  </si>
  <si>
    <t>формы промежуточной аттестации</t>
  </si>
  <si>
    <t>В ЗАЧЕТКУ</t>
  </si>
  <si>
    <t>самостоятельная работа</t>
  </si>
  <si>
    <t>промежуточная аттестация</t>
  </si>
  <si>
    <t>консультации</t>
  </si>
  <si>
    <t>план</t>
  </si>
  <si>
    <t>вариатив</t>
  </si>
  <si>
    <t>практики</t>
  </si>
  <si>
    <t>по учебным дисциплинам и МДК</t>
  </si>
  <si>
    <t>ВСЕГО</t>
  </si>
  <si>
    <t>всего во взаимодействии с преподав.</t>
  </si>
  <si>
    <t>Объем образовательной программы (академических часов)</t>
  </si>
  <si>
    <t>нагрузка во взаимодействии с преподавателем</t>
  </si>
  <si>
    <t>Астрономия</t>
  </si>
  <si>
    <t>ЕН.03</t>
  </si>
  <si>
    <t>ПП.02</t>
  </si>
  <si>
    <t>Основы финансовой грамотности</t>
  </si>
  <si>
    <t>УП.02</t>
  </si>
  <si>
    <t>МДК.04.01</t>
  </si>
  <si>
    <t>Основы бережливого производства</t>
  </si>
  <si>
    <t xml:space="preserve">История  </t>
  </si>
  <si>
    <t>Математика</t>
  </si>
  <si>
    <t>Дополнительные учебные дисциплины и элективные курсы</t>
  </si>
  <si>
    <t>Основы биологии</t>
  </si>
  <si>
    <t xml:space="preserve">Иностранный язык </t>
  </si>
  <si>
    <t>3,4,5,6</t>
  </si>
  <si>
    <t>Русский язык и культура речи</t>
  </si>
  <si>
    <t>Информационные технологии в профессиональной деятельности</t>
  </si>
  <si>
    <t>Экологические основы природопользования</t>
  </si>
  <si>
    <t>Основы экономической теории</t>
  </si>
  <si>
    <t>Экономика организации</t>
  </si>
  <si>
    <t>Статистика</t>
  </si>
  <si>
    <t>Основы менеджмента и маркетинга</t>
  </si>
  <si>
    <t>Документационное обеспечение управления</t>
  </si>
  <si>
    <t>Бухгалтерский учет и налогообложение</t>
  </si>
  <si>
    <t>Финансы, денежное обращение и кредит</t>
  </si>
  <si>
    <t>Экономический анализ</t>
  </si>
  <si>
    <t>ПМ 01</t>
  </si>
  <si>
    <t>Управление земельно- имущественным комплексом</t>
  </si>
  <si>
    <t>Управление территориями и недвижимым имуществом</t>
  </si>
  <si>
    <t>Осуществление кадастровых отношений</t>
  </si>
  <si>
    <t>Кадастры и кадастровая оценка земель</t>
  </si>
  <si>
    <t>ПМ.03</t>
  </si>
  <si>
    <t>Картографо- геодезическое сопровождение земельно- имущественных отношений</t>
  </si>
  <si>
    <t>МДК.03.01</t>
  </si>
  <si>
    <t>Геодезия с основами картографии и картографического черчения</t>
  </si>
  <si>
    <t>УП.03</t>
  </si>
  <si>
    <t>Определение стоимости недвижимого имущества</t>
  </si>
  <si>
    <t>Оценка  недвижимого имущества</t>
  </si>
  <si>
    <t>УП.04</t>
  </si>
  <si>
    <t>ПП.04</t>
  </si>
  <si>
    <t>Производственнаяя практика (по профилю специальности)</t>
  </si>
  <si>
    <t>ПМ.05</t>
  </si>
  <si>
    <t>Основы предпринимательской деятельности в сельского хозяйства</t>
  </si>
  <si>
    <t>МДК 05.01</t>
  </si>
  <si>
    <t>Основы растениеводства и животноводства</t>
  </si>
  <si>
    <t>УП.05</t>
  </si>
  <si>
    <t>дипломного проекта (работы)</t>
  </si>
  <si>
    <t>БУД.00</t>
  </si>
  <si>
    <t>Базовые учебные  дисциплины</t>
  </si>
  <si>
    <t>БУД.01</t>
  </si>
  <si>
    <t>БУД.02</t>
  </si>
  <si>
    <t>БУД.03</t>
  </si>
  <si>
    <t>Родная литература</t>
  </si>
  <si>
    <t>БУД.04</t>
  </si>
  <si>
    <t>БУД.05</t>
  </si>
  <si>
    <t>БУД.06</t>
  </si>
  <si>
    <t>БУД.07</t>
  </si>
  <si>
    <t>БУД.08</t>
  </si>
  <si>
    <t>ПУД.00</t>
  </si>
  <si>
    <t>Профильные учебные дисциплины</t>
  </si>
  <si>
    <t>ПУД.10</t>
  </si>
  <si>
    <t>ПУД.11</t>
  </si>
  <si>
    <t>ДУД.00       ЭК.00</t>
  </si>
  <si>
    <t>ДУД.13</t>
  </si>
  <si>
    <t>Основы химии</t>
  </si>
  <si>
    <t>ЭК.15</t>
  </si>
  <si>
    <t>Актуальные вопросы обществознания</t>
  </si>
  <si>
    <t>ЭК.16</t>
  </si>
  <si>
    <t>Социальная безопасность</t>
  </si>
  <si>
    <t>ОО.00</t>
  </si>
  <si>
    <t>ПУД.09</t>
  </si>
  <si>
    <t>ДУД.12</t>
  </si>
  <si>
    <t>ЭК.14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</si>
</sst>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i/>
      <sz val="12"/>
      <name val="Calibri"/>
      <family val="2"/>
      <scheme val="minor"/>
    </font>
    <font>
      <b/>
      <i/>
      <sz val="12"/>
      <name val="Calibri"/>
      <family val="2"/>
      <scheme val="minor"/>
    </font>
    <font>
      <sz val="8"/>
      <name val="Times New Roman"/>
      <family val="1"/>
      <charset val="204"/>
    </font>
    <font>
      <i/>
      <sz val="12"/>
      <color rgb="FFFF0000"/>
      <name val="Calibri"/>
      <family val="2"/>
      <scheme val="minor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rgb="FFFF0000"/>
      <name val="Calibri"/>
      <family val="2"/>
      <scheme val="minor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6" fillId="0" borderId="0" xfId="0" applyFont="1" applyFill="1"/>
    <xf numFmtId="0" fontId="10" fillId="0" borderId="1" xfId="0" applyFont="1" applyFill="1" applyBorder="1" applyAlignment="1">
      <alignment horizontal="center" vertical="center" wrapText="1"/>
    </xf>
    <xf numFmtId="0" fontId="13" fillId="0" borderId="0" xfId="0" applyFont="1" applyFill="1"/>
    <xf numFmtId="0" fontId="9" fillId="0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textRotation="90" wrapText="1"/>
    </xf>
    <xf numFmtId="0" fontId="4" fillId="2" borderId="0" xfId="0" applyFont="1" applyFill="1"/>
    <xf numFmtId="0" fontId="1" fillId="2" borderId="0" xfId="0" applyFont="1" applyFill="1"/>
    <xf numFmtId="0" fontId="1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 wrapText="1"/>
    </xf>
    <xf numFmtId="0" fontId="5" fillId="2" borderId="0" xfId="0" applyFont="1" applyFill="1"/>
    <xf numFmtId="0" fontId="3" fillId="2" borderId="6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5" fillId="2" borderId="0" xfId="0" applyFont="1" applyFill="1" applyBorder="1"/>
    <xf numFmtId="0" fontId="11" fillId="2" borderId="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vertical="center" wrapText="1"/>
    </xf>
    <xf numFmtId="0" fontId="3" fillId="2" borderId="10" xfId="0" applyFont="1" applyFill="1" applyBorder="1" applyAlignment="1">
      <alignment horizontal="right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0" fontId="6" fillId="2" borderId="0" xfId="0" applyFont="1" applyFill="1"/>
    <xf numFmtId="0" fontId="10" fillId="2" borderId="10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right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7" fillId="2" borderId="0" xfId="0" applyFont="1" applyFill="1"/>
    <xf numFmtId="0" fontId="10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textRotation="90" wrapText="1"/>
    </xf>
    <xf numFmtId="0" fontId="18" fillId="0" borderId="1" xfId="0" applyFont="1" applyFill="1" applyBorder="1" applyAlignment="1">
      <alignment horizontal="center" vertical="center" wrapText="1"/>
    </xf>
    <xf numFmtId="0" fontId="19" fillId="0" borderId="0" xfId="0" applyFont="1" applyFill="1"/>
    <xf numFmtId="0" fontId="18" fillId="2" borderId="1" xfId="0" applyFont="1" applyFill="1" applyBorder="1" applyAlignment="1">
      <alignment horizontal="center" vertical="center" wrapText="1"/>
    </xf>
    <xf numFmtId="0" fontId="19" fillId="2" borderId="0" xfId="0" applyFont="1" applyFill="1"/>
    <xf numFmtId="0" fontId="3" fillId="2" borderId="5" xfId="0" applyFont="1" applyFill="1" applyBorder="1" applyAlignment="1">
      <alignment vertical="center" wrapText="1"/>
    </xf>
    <xf numFmtId="0" fontId="16" fillId="2" borderId="1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4" fillId="2" borderId="1" xfId="0" applyFont="1" applyFill="1" applyBorder="1"/>
    <xf numFmtId="0" fontId="8" fillId="2" borderId="1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vertical="center" wrapText="1"/>
    </xf>
    <xf numFmtId="0" fontId="3" fillId="2" borderId="21" xfId="0" applyFont="1" applyFill="1" applyBorder="1" applyAlignment="1">
      <alignment vertical="center" wrapText="1"/>
    </xf>
    <xf numFmtId="0" fontId="11" fillId="2" borderId="3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0" fontId="3" fillId="2" borderId="14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vertical="center" wrapText="1"/>
    </xf>
    <xf numFmtId="0" fontId="6" fillId="2" borderId="1" xfId="0" applyFont="1" applyFill="1" applyBorder="1"/>
    <xf numFmtId="0" fontId="2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0" fillId="2" borderId="0" xfId="0" applyFont="1" applyFill="1"/>
    <xf numFmtId="0" fontId="2" fillId="2" borderId="2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textRotation="90" wrapText="1"/>
    </xf>
    <xf numFmtId="0" fontId="3" fillId="0" borderId="4" xfId="0" applyFont="1" applyFill="1" applyBorder="1" applyAlignment="1">
      <alignment horizontal="center" vertical="center" textRotation="90" wrapText="1"/>
    </xf>
    <xf numFmtId="0" fontId="3" fillId="0" borderId="5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14" fillId="0" borderId="16" xfId="0" applyFont="1" applyFill="1" applyBorder="1" applyAlignment="1">
      <alignment horizontal="center" vertical="center" textRotation="90" wrapText="1"/>
    </xf>
    <xf numFmtId="0" fontId="14" fillId="0" borderId="17" xfId="0" applyFont="1" applyFill="1" applyBorder="1" applyAlignment="1">
      <alignment horizontal="center" vertical="center" textRotation="90" wrapText="1"/>
    </xf>
    <xf numFmtId="0" fontId="14" fillId="0" borderId="18" xfId="0" applyFont="1" applyFill="1" applyBorder="1" applyAlignment="1">
      <alignment horizontal="center" vertical="center" textRotation="90" wrapText="1"/>
    </xf>
    <xf numFmtId="0" fontId="14" fillId="0" borderId="15" xfId="0" applyFont="1" applyFill="1" applyBorder="1" applyAlignment="1">
      <alignment horizontal="center" vertical="center" textRotation="90" wrapText="1"/>
    </xf>
    <xf numFmtId="0" fontId="14" fillId="0" borderId="12" xfId="0" applyFont="1" applyFill="1" applyBorder="1" applyAlignment="1">
      <alignment horizontal="center" vertical="center" textRotation="90" wrapText="1"/>
    </xf>
    <xf numFmtId="0" fontId="14" fillId="0" borderId="13" xfId="0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textRotation="90" wrapText="1"/>
    </xf>
    <xf numFmtId="0" fontId="16" fillId="0" borderId="3" xfId="0" applyFont="1" applyFill="1" applyBorder="1" applyAlignment="1">
      <alignment horizontal="center" vertical="center" textRotation="90" wrapText="1"/>
    </xf>
    <xf numFmtId="0" fontId="16" fillId="0" borderId="4" xfId="0" applyFont="1" applyFill="1" applyBorder="1" applyAlignment="1">
      <alignment horizontal="center" vertical="center" textRotation="90" wrapText="1"/>
    </xf>
    <xf numFmtId="0" fontId="16" fillId="0" borderId="5" xfId="0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textRotation="90" wrapText="1"/>
    </xf>
    <xf numFmtId="0" fontId="3" fillId="0" borderId="17" xfId="0" applyFont="1" applyFill="1" applyBorder="1" applyAlignment="1">
      <alignment horizontal="center" vertical="center" textRotation="90" wrapText="1"/>
    </xf>
    <xf numFmtId="0" fontId="3" fillId="0" borderId="18" xfId="0" applyFont="1" applyFill="1" applyBorder="1" applyAlignment="1">
      <alignment horizontal="center" vertical="center" textRotation="90" wrapText="1"/>
    </xf>
    <xf numFmtId="0" fontId="3" fillId="0" borderId="15" xfId="0" applyFont="1" applyFill="1" applyBorder="1" applyAlignment="1">
      <alignment horizontal="center" vertical="center" textRotation="90" wrapText="1"/>
    </xf>
    <xf numFmtId="0" fontId="3" fillId="0" borderId="12" xfId="0" applyFont="1" applyFill="1" applyBorder="1" applyAlignment="1">
      <alignment horizontal="center" vertical="center" textRotation="90" wrapText="1"/>
    </xf>
    <xf numFmtId="0" fontId="3" fillId="0" borderId="13" xfId="0" applyFont="1" applyFill="1" applyBorder="1" applyAlignment="1">
      <alignment horizontal="center" vertical="center" textRotation="90" wrapText="1"/>
    </xf>
    <xf numFmtId="0" fontId="12" fillId="0" borderId="16" xfId="0" applyFont="1" applyFill="1" applyBorder="1" applyAlignment="1">
      <alignment horizontal="center" vertical="center" textRotation="90" wrapText="1"/>
    </xf>
    <xf numFmtId="0" fontId="12" fillId="0" borderId="17" xfId="0" applyFont="1" applyFill="1" applyBorder="1" applyAlignment="1">
      <alignment horizontal="center" vertical="center" textRotation="90" wrapText="1"/>
    </xf>
    <xf numFmtId="0" fontId="12" fillId="0" borderId="18" xfId="0" applyFont="1" applyFill="1" applyBorder="1" applyAlignment="1">
      <alignment horizontal="center" vertical="center" textRotation="90" wrapText="1"/>
    </xf>
    <xf numFmtId="0" fontId="12" fillId="0" borderId="15" xfId="0" applyFont="1" applyFill="1" applyBorder="1" applyAlignment="1">
      <alignment horizontal="center" vertical="center" textRotation="90" wrapText="1"/>
    </xf>
    <xf numFmtId="0" fontId="12" fillId="0" borderId="12" xfId="0" applyFont="1" applyFill="1" applyBorder="1" applyAlignment="1">
      <alignment horizontal="center" vertical="center" textRotation="90" wrapText="1"/>
    </xf>
    <xf numFmtId="0" fontId="12" fillId="0" borderId="13" xfId="0" applyFont="1" applyFill="1" applyBorder="1" applyAlignment="1">
      <alignment horizontal="center" vertical="center" textRotation="90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16</xdr:col>
      <xdr:colOff>142877</xdr:colOff>
      <xdr:row>37</xdr:row>
      <xdr:rowOff>3504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1422237" y="-1422236"/>
          <a:ext cx="7052003" cy="98964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R26" sqref="R26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117"/>
  <sheetViews>
    <sheetView zoomScale="70" zoomScaleNormal="70" workbookViewId="0">
      <pane ySplit="7" topLeftCell="A71" activePane="bottomLeft" state="frozen"/>
      <selection pane="bottomLeft" activeCell="U74" sqref="U74"/>
    </sheetView>
  </sheetViews>
  <sheetFormatPr defaultRowHeight="15.75" x14ac:dyDescent="0.25"/>
  <cols>
    <col min="1" max="1" width="12.42578125" style="1" bestFit="1" customWidth="1"/>
    <col min="2" max="2" width="30.7109375" style="1" customWidth="1"/>
    <col min="3" max="3" width="4.28515625" style="1" customWidth="1"/>
    <col min="4" max="4" width="5" style="1" customWidth="1"/>
    <col min="5" max="5" width="6.28515625" style="1" customWidth="1"/>
    <col min="6" max="6" width="9.42578125" style="1" customWidth="1"/>
    <col min="7" max="7" width="6.5703125" style="1" customWidth="1"/>
    <col min="8" max="8" width="6.85546875" style="1" customWidth="1"/>
    <col min="9" max="9" width="7.5703125" style="49" customWidth="1"/>
    <col min="10" max="10" width="6.85546875" style="5" customWidth="1"/>
    <col min="11" max="11" width="8.42578125" style="6" customWidth="1"/>
    <col min="12" max="12" width="7.85546875" style="1" customWidth="1"/>
    <col min="13" max="13" width="8.42578125" style="47" bestFit="1" customWidth="1"/>
    <col min="14" max="14" width="8" style="1" customWidth="1"/>
    <col min="15" max="15" width="8.85546875" style="47" customWidth="1"/>
    <col min="16" max="16" width="6" style="1" customWidth="1"/>
    <col min="17" max="17" width="7.7109375" style="47" customWidth="1"/>
    <col min="18" max="19" width="8.85546875" style="1" customWidth="1"/>
    <col min="20" max="25" width="8.42578125" style="19" bestFit="1" customWidth="1"/>
    <col min="26" max="16384" width="9.140625" style="1"/>
  </cols>
  <sheetData>
    <row r="1" spans="1:25" s="2" customFormat="1" ht="108" customHeight="1" x14ac:dyDescent="0.25">
      <c r="A1" s="93" t="s">
        <v>0</v>
      </c>
      <c r="B1" s="94" t="s">
        <v>87</v>
      </c>
      <c r="C1" s="97" t="s">
        <v>88</v>
      </c>
      <c r="D1" s="98"/>
      <c r="E1" s="97" t="s">
        <v>99</v>
      </c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8"/>
      <c r="T1" s="100" t="s">
        <v>66</v>
      </c>
      <c r="U1" s="100"/>
      <c r="V1" s="100"/>
      <c r="W1" s="100"/>
      <c r="X1" s="100"/>
      <c r="Y1" s="100"/>
    </row>
    <row r="2" spans="1:25" s="2" customFormat="1" ht="15.75" customHeight="1" x14ac:dyDescent="0.25">
      <c r="A2" s="93"/>
      <c r="B2" s="95"/>
      <c r="C2" s="77" t="s">
        <v>68</v>
      </c>
      <c r="D2" s="77" t="s">
        <v>67</v>
      </c>
      <c r="E2" s="77" t="s">
        <v>89</v>
      </c>
      <c r="F2" s="77" t="s">
        <v>90</v>
      </c>
      <c r="G2" s="77" t="s">
        <v>97</v>
      </c>
      <c r="H2" s="113" t="s">
        <v>100</v>
      </c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5"/>
      <c r="T2" s="87" t="s">
        <v>1</v>
      </c>
      <c r="U2" s="87"/>
      <c r="V2" s="87" t="s">
        <v>2</v>
      </c>
      <c r="W2" s="87"/>
      <c r="X2" s="87" t="s">
        <v>3</v>
      </c>
      <c r="Y2" s="87"/>
    </row>
    <row r="3" spans="1:25" s="2" customFormat="1" ht="18.75" customHeight="1" x14ac:dyDescent="0.25">
      <c r="A3" s="93"/>
      <c r="B3" s="95"/>
      <c r="C3" s="78"/>
      <c r="D3" s="78"/>
      <c r="E3" s="78"/>
      <c r="F3" s="78"/>
      <c r="G3" s="78"/>
      <c r="H3" s="81" t="s">
        <v>98</v>
      </c>
      <c r="I3" s="82"/>
      <c r="J3" s="80" t="s">
        <v>96</v>
      </c>
      <c r="K3" s="80"/>
      <c r="L3" s="80"/>
      <c r="M3" s="80"/>
      <c r="N3" s="80"/>
      <c r="O3" s="80"/>
      <c r="P3" s="89" t="s">
        <v>95</v>
      </c>
      <c r="Q3" s="89"/>
      <c r="R3" s="90" t="s">
        <v>92</v>
      </c>
      <c r="S3" s="90" t="s">
        <v>91</v>
      </c>
      <c r="T3" s="61"/>
      <c r="U3" s="61"/>
      <c r="V3" s="7"/>
      <c r="W3" s="7"/>
      <c r="X3" s="7"/>
      <c r="Y3" s="7"/>
    </row>
    <row r="4" spans="1:25" s="2" customFormat="1" ht="30.75" customHeight="1" x14ac:dyDescent="0.25">
      <c r="A4" s="93"/>
      <c r="B4" s="95"/>
      <c r="C4" s="78"/>
      <c r="D4" s="78"/>
      <c r="E4" s="78"/>
      <c r="F4" s="78"/>
      <c r="G4" s="78"/>
      <c r="H4" s="83"/>
      <c r="I4" s="84"/>
      <c r="J4" s="101" t="s">
        <v>85</v>
      </c>
      <c r="K4" s="102"/>
      <c r="L4" s="107" t="s">
        <v>86</v>
      </c>
      <c r="M4" s="108"/>
      <c r="N4" s="81" t="s">
        <v>4</v>
      </c>
      <c r="O4" s="82"/>
      <c r="P4" s="89"/>
      <c r="Q4" s="89"/>
      <c r="R4" s="91"/>
      <c r="S4" s="91"/>
      <c r="T4" s="61" t="s">
        <v>5</v>
      </c>
      <c r="U4" s="61" t="s">
        <v>6</v>
      </c>
      <c r="V4" s="7" t="s">
        <v>7</v>
      </c>
      <c r="W4" s="7" t="s">
        <v>8</v>
      </c>
      <c r="X4" s="7" t="s">
        <v>9</v>
      </c>
      <c r="Y4" s="7" t="s">
        <v>10</v>
      </c>
    </row>
    <row r="5" spans="1:25" s="2" customFormat="1" ht="18.75" customHeight="1" x14ac:dyDescent="0.25">
      <c r="A5" s="93"/>
      <c r="B5" s="95"/>
      <c r="C5" s="78"/>
      <c r="D5" s="78"/>
      <c r="E5" s="78"/>
      <c r="F5" s="78"/>
      <c r="G5" s="78"/>
      <c r="H5" s="83"/>
      <c r="I5" s="84"/>
      <c r="J5" s="103"/>
      <c r="K5" s="104"/>
      <c r="L5" s="109"/>
      <c r="M5" s="110"/>
      <c r="N5" s="83"/>
      <c r="O5" s="84"/>
      <c r="P5" s="89"/>
      <c r="Q5" s="89"/>
      <c r="R5" s="91"/>
      <c r="S5" s="91"/>
      <c r="T5" s="61"/>
      <c r="U5" s="61"/>
      <c r="V5" s="7"/>
      <c r="W5" s="7"/>
      <c r="X5" s="7"/>
      <c r="Y5" s="7"/>
    </row>
    <row r="6" spans="1:25" s="2" customFormat="1" x14ac:dyDescent="0.25">
      <c r="A6" s="93"/>
      <c r="B6" s="95"/>
      <c r="C6" s="78"/>
      <c r="D6" s="78"/>
      <c r="E6" s="78"/>
      <c r="F6" s="78"/>
      <c r="G6" s="78"/>
      <c r="H6" s="85"/>
      <c r="I6" s="86"/>
      <c r="J6" s="105"/>
      <c r="K6" s="106"/>
      <c r="L6" s="111"/>
      <c r="M6" s="112"/>
      <c r="N6" s="85"/>
      <c r="O6" s="86"/>
      <c r="P6" s="89"/>
      <c r="Q6" s="89"/>
      <c r="R6" s="91"/>
      <c r="S6" s="91"/>
      <c r="T6" s="61">
        <v>16</v>
      </c>
      <c r="U6" s="61">
        <v>23</v>
      </c>
      <c r="V6" s="7">
        <v>16</v>
      </c>
      <c r="W6" s="7">
        <v>23</v>
      </c>
      <c r="X6" s="7">
        <v>16</v>
      </c>
      <c r="Y6" s="7">
        <v>14</v>
      </c>
    </row>
    <row r="7" spans="1:25" s="2" customFormat="1" ht="24" x14ac:dyDescent="0.25">
      <c r="A7" s="93"/>
      <c r="B7" s="96"/>
      <c r="C7" s="79"/>
      <c r="D7" s="79"/>
      <c r="E7" s="79"/>
      <c r="F7" s="79"/>
      <c r="G7" s="79"/>
      <c r="H7" s="20" t="s">
        <v>93</v>
      </c>
      <c r="I7" s="48" t="s">
        <v>94</v>
      </c>
      <c r="J7" s="20" t="s">
        <v>93</v>
      </c>
      <c r="K7" s="46" t="s">
        <v>94</v>
      </c>
      <c r="L7" s="20" t="s">
        <v>93</v>
      </c>
      <c r="M7" s="46" t="s">
        <v>94</v>
      </c>
      <c r="N7" s="20" t="s">
        <v>93</v>
      </c>
      <c r="O7" s="46" t="s">
        <v>94</v>
      </c>
      <c r="P7" s="20" t="s">
        <v>93</v>
      </c>
      <c r="Q7" s="46" t="s">
        <v>94</v>
      </c>
      <c r="R7" s="92"/>
      <c r="S7" s="92"/>
      <c r="T7" s="61">
        <v>16</v>
      </c>
      <c r="U7" s="61">
        <v>23</v>
      </c>
      <c r="V7" s="7">
        <v>16</v>
      </c>
      <c r="W7" s="7">
        <v>21</v>
      </c>
      <c r="X7" s="7">
        <v>11</v>
      </c>
      <c r="Y7" s="7">
        <v>11</v>
      </c>
    </row>
    <row r="8" spans="1:25" s="2" customFormat="1" x14ac:dyDescent="0.25">
      <c r="A8" s="21">
        <v>1</v>
      </c>
      <c r="B8" s="21">
        <v>2</v>
      </c>
      <c r="C8" s="21">
        <v>3</v>
      </c>
      <c r="D8" s="21">
        <v>4</v>
      </c>
      <c r="E8" s="21">
        <v>5</v>
      </c>
      <c r="F8" s="21">
        <v>6</v>
      </c>
      <c r="G8" s="21">
        <v>7</v>
      </c>
      <c r="H8" s="22">
        <v>8</v>
      </c>
      <c r="I8" s="43">
        <v>9</v>
      </c>
      <c r="J8" s="22">
        <v>10</v>
      </c>
      <c r="K8" s="4">
        <v>11</v>
      </c>
      <c r="L8" s="22">
        <v>12</v>
      </c>
      <c r="M8" s="4">
        <v>13</v>
      </c>
      <c r="N8" s="22">
        <v>14</v>
      </c>
      <c r="O8" s="4">
        <v>15</v>
      </c>
      <c r="P8" s="22">
        <v>16</v>
      </c>
      <c r="Q8" s="4">
        <v>17</v>
      </c>
      <c r="R8" s="21">
        <v>18</v>
      </c>
      <c r="S8" s="21">
        <v>19</v>
      </c>
      <c r="T8" s="61"/>
      <c r="U8" s="61"/>
      <c r="V8" s="7"/>
      <c r="W8" s="7"/>
      <c r="X8" s="7"/>
      <c r="Y8" s="7"/>
    </row>
    <row r="9" spans="1:25" s="71" customFormat="1" ht="16.5" thickBot="1" x14ac:dyDescent="0.3">
      <c r="A9" s="69" t="s">
        <v>168</v>
      </c>
      <c r="B9" s="69" t="s">
        <v>11</v>
      </c>
      <c r="C9" s="70"/>
      <c r="D9" s="70"/>
      <c r="E9" s="67">
        <f t="shared" ref="E9:Y9" si="0">E10+E19+E23</f>
        <v>1476</v>
      </c>
      <c r="F9" s="67">
        <f t="shared" si="0"/>
        <v>0</v>
      </c>
      <c r="G9" s="67">
        <f t="shared" si="0"/>
        <v>1404</v>
      </c>
      <c r="H9" s="67">
        <f t="shared" si="0"/>
        <v>1404</v>
      </c>
      <c r="I9" s="67">
        <f t="shared" si="0"/>
        <v>0</v>
      </c>
      <c r="J9" s="67">
        <f t="shared" si="0"/>
        <v>799</v>
      </c>
      <c r="K9" s="67">
        <f t="shared" si="0"/>
        <v>0</v>
      </c>
      <c r="L9" s="67">
        <f t="shared" si="0"/>
        <v>605</v>
      </c>
      <c r="M9" s="67">
        <f t="shared" si="0"/>
        <v>0</v>
      </c>
      <c r="N9" s="67">
        <f t="shared" si="0"/>
        <v>0</v>
      </c>
      <c r="O9" s="67">
        <f t="shared" si="0"/>
        <v>0</v>
      </c>
      <c r="P9" s="67">
        <f t="shared" si="0"/>
        <v>0</v>
      </c>
      <c r="Q9" s="67">
        <f t="shared" si="0"/>
        <v>0</v>
      </c>
      <c r="R9" s="67">
        <f t="shared" si="0"/>
        <v>48</v>
      </c>
      <c r="S9" s="67">
        <f t="shared" si="0"/>
        <v>24</v>
      </c>
      <c r="T9" s="67">
        <f t="shared" si="0"/>
        <v>576</v>
      </c>
      <c r="U9" s="67">
        <f t="shared" si="0"/>
        <v>828</v>
      </c>
      <c r="V9" s="67">
        <f t="shared" si="0"/>
        <v>0</v>
      </c>
      <c r="W9" s="67">
        <f t="shared" si="0"/>
        <v>0</v>
      </c>
      <c r="X9" s="67">
        <f t="shared" si="0"/>
        <v>0</v>
      </c>
      <c r="Y9" s="67">
        <f t="shared" si="0"/>
        <v>0</v>
      </c>
    </row>
    <row r="10" spans="1:25" s="24" customFormat="1" ht="47.25" customHeight="1" thickBot="1" x14ac:dyDescent="0.3">
      <c r="A10" s="25" t="s">
        <v>146</v>
      </c>
      <c r="B10" s="26" t="s">
        <v>147</v>
      </c>
      <c r="C10" s="8"/>
      <c r="D10" s="8"/>
      <c r="E10" s="8">
        <f>SUM(E11:E18)</f>
        <v>642</v>
      </c>
      <c r="F10" s="8">
        <f t="shared" ref="F10" si="1">SUM(F11:F18)</f>
        <v>0</v>
      </c>
      <c r="G10" s="8">
        <f t="shared" ref="G10" si="2">SUM(G11:G18)</f>
        <v>624</v>
      </c>
      <c r="H10" s="8">
        <f t="shared" ref="H10" si="3">SUM(H11:H18)</f>
        <v>624</v>
      </c>
      <c r="I10" s="8">
        <f t="shared" ref="I10" si="4">SUM(I11:I18)</f>
        <v>0</v>
      </c>
      <c r="J10" s="8">
        <f t="shared" ref="J10" si="5">SUM(J11:J18)</f>
        <v>249</v>
      </c>
      <c r="K10" s="8">
        <f t="shared" ref="K10" si="6">SUM(K11:K18)</f>
        <v>0</v>
      </c>
      <c r="L10" s="8">
        <f t="shared" ref="L10" si="7">SUM(L11:L18)</f>
        <v>375</v>
      </c>
      <c r="M10" s="8">
        <f t="shared" ref="M10" si="8">SUM(M11:M18)</f>
        <v>0</v>
      </c>
      <c r="N10" s="8">
        <f t="shared" ref="N10" si="9">SUM(N11:N18)</f>
        <v>0</v>
      </c>
      <c r="O10" s="8">
        <f t="shared" ref="O10" si="10">SUM(O11:O18)</f>
        <v>0</v>
      </c>
      <c r="P10" s="8">
        <f t="shared" ref="P10" si="11">SUM(P11:P18)</f>
        <v>0</v>
      </c>
      <c r="Q10" s="8">
        <f t="shared" ref="Q10" si="12">SUM(Q11:Q18)</f>
        <v>0</v>
      </c>
      <c r="R10" s="8">
        <f t="shared" ref="R10" si="13">SUM(R11:R18)</f>
        <v>12</v>
      </c>
      <c r="S10" s="8">
        <f t="shared" ref="S10" si="14">SUM(S11:S18)</f>
        <v>6</v>
      </c>
      <c r="T10" s="8">
        <f t="shared" ref="T10" si="15">SUM(T11:T18)</f>
        <v>226</v>
      </c>
      <c r="U10" s="8">
        <f t="shared" ref="U10" si="16">SUM(U11:U18)</f>
        <v>398</v>
      </c>
      <c r="V10" s="8">
        <f t="shared" ref="V10" si="17">SUM(V11:V18)</f>
        <v>0</v>
      </c>
      <c r="W10" s="8">
        <f t="shared" ref="W10" si="18">SUM(W11:W18)</f>
        <v>0</v>
      </c>
      <c r="X10" s="8">
        <f t="shared" ref="X10" si="19">SUM(X11:X18)</f>
        <v>0</v>
      </c>
      <c r="Y10" s="8">
        <f t="shared" ref="Y10" si="20">SUM(Y11:Y18)</f>
        <v>0</v>
      </c>
    </row>
    <row r="11" spans="1:25" s="18" customFormat="1" ht="15" customHeight="1" x14ac:dyDescent="0.25">
      <c r="A11" s="62" t="s">
        <v>148</v>
      </c>
      <c r="B11" s="27" t="s">
        <v>83</v>
      </c>
      <c r="C11" s="9">
        <v>2</v>
      </c>
      <c r="D11" s="9"/>
      <c r="E11" s="9">
        <f>G11+F11+R11+S11</f>
        <v>96</v>
      </c>
      <c r="F11" s="9"/>
      <c r="G11" s="9">
        <f>H11+I11</f>
        <v>78</v>
      </c>
      <c r="H11" s="9">
        <f>J11+L11+N11</f>
        <v>78</v>
      </c>
      <c r="I11" s="15">
        <f>K11+M11+O11</f>
        <v>0</v>
      </c>
      <c r="J11" s="9">
        <v>40</v>
      </c>
      <c r="K11" s="15"/>
      <c r="L11" s="9">
        <v>38</v>
      </c>
      <c r="M11" s="15"/>
      <c r="N11" s="9"/>
      <c r="O11" s="15"/>
      <c r="P11" s="9"/>
      <c r="Q11" s="15"/>
      <c r="R11" s="9">
        <v>12</v>
      </c>
      <c r="S11" s="9">
        <v>6</v>
      </c>
      <c r="T11" s="9">
        <v>40</v>
      </c>
      <c r="U11" s="9">
        <v>38</v>
      </c>
      <c r="V11" s="9"/>
      <c r="W11" s="9"/>
      <c r="X11" s="9"/>
      <c r="Y11" s="9"/>
    </row>
    <row r="12" spans="1:25" s="18" customFormat="1" ht="15" customHeight="1" x14ac:dyDescent="0.25">
      <c r="A12" s="62" t="s">
        <v>149</v>
      </c>
      <c r="B12" s="64" t="s">
        <v>84</v>
      </c>
      <c r="C12" s="68"/>
      <c r="D12" s="68">
        <v>2</v>
      </c>
      <c r="E12" s="9">
        <f t="shared" ref="E12:E16" si="21">G12+F12+R12+S12</f>
        <v>117</v>
      </c>
      <c r="F12" s="68"/>
      <c r="G12" s="9">
        <f t="shared" ref="G12:G16" si="22">H12+I12</f>
        <v>117</v>
      </c>
      <c r="H12" s="68">
        <f t="shared" ref="H12:I18" si="23">J12+L12+N12</f>
        <v>117</v>
      </c>
      <c r="I12" s="28">
        <f t="shared" si="23"/>
        <v>0</v>
      </c>
      <c r="J12" s="68">
        <v>58</v>
      </c>
      <c r="K12" s="28"/>
      <c r="L12" s="68">
        <v>59</v>
      </c>
      <c r="M12" s="28"/>
      <c r="N12" s="68"/>
      <c r="O12" s="28"/>
      <c r="P12" s="68"/>
      <c r="Q12" s="28"/>
      <c r="R12" s="68"/>
      <c r="S12" s="68"/>
      <c r="T12" s="68">
        <v>48</v>
      </c>
      <c r="U12" s="68">
        <v>69</v>
      </c>
      <c r="V12" s="68"/>
      <c r="W12" s="68"/>
      <c r="X12" s="68"/>
      <c r="Y12" s="68"/>
    </row>
    <row r="13" spans="1:25" s="18" customFormat="1" ht="15" customHeight="1" x14ac:dyDescent="0.25">
      <c r="A13" s="62" t="s">
        <v>150</v>
      </c>
      <c r="B13" s="52" t="s">
        <v>151</v>
      </c>
      <c r="C13" s="14"/>
      <c r="D13" s="14">
        <v>2</v>
      </c>
      <c r="E13" s="9">
        <f>G13+F13+R13+S13</f>
        <v>39</v>
      </c>
      <c r="F13" s="14"/>
      <c r="G13" s="9">
        <f>H13+I13</f>
        <v>39</v>
      </c>
      <c r="H13" s="14">
        <f>J13+L13+N13</f>
        <v>39</v>
      </c>
      <c r="I13" s="28">
        <f>K13+M13+O13</f>
        <v>0</v>
      </c>
      <c r="J13" s="14">
        <v>29</v>
      </c>
      <c r="K13" s="32"/>
      <c r="L13" s="14">
        <v>10</v>
      </c>
      <c r="M13" s="32"/>
      <c r="N13" s="14"/>
      <c r="O13" s="32"/>
      <c r="P13" s="14"/>
      <c r="Q13" s="32"/>
      <c r="R13" s="14"/>
      <c r="S13" s="14"/>
      <c r="T13" s="14"/>
      <c r="U13" s="14">
        <v>39</v>
      </c>
      <c r="V13" s="14"/>
      <c r="W13" s="14"/>
      <c r="X13" s="14"/>
      <c r="Y13" s="14"/>
    </row>
    <row r="14" spans="1:25" s="18" customFormat="1" ht="15" customHeight="1" x14ac:dyDescent="0.25">
      <c r="A14" s="62" t="s">
        <v>152</v>
      </c>
      <c r="B14" s="64" t="s">
        <v>12</v>
      </c>
      <c r="C14" s="68"/>
      <c r="D14" s="68">
        <v>2</v>
      </c>
      <c r="E14" s="9">
        <v>117</v>
      </c>
      <c r="F14" s="68"/>
      <c r="G14" s="9">
        <f t="shared" si="22"/>
        <v>117</v>
      </c>
      <c r="H14" s="68">
        <f t="shared" si="23"/>
        <v>117</v>
      </c>
      <c r="I14" s="28">
        <f t="shared" si="23"/>
        <v>0</v>
      </c>
      <c r="J14" s="68">
        <v>2</v>
      </c>
      <c r="K14" s="28"/>
      <c r="L14" s="68">
        <v>115</v>
      </c>
      <c r="M14" s="28"/>
      <c r="N14" s="68"/>
      <c r="O14" s="28"/>
      <c r="P14" s="68"/>
      <c r="Q14" s="28"/>
      <c r="R14" s="68"/>
      <c r="S14" s="68"/>
      <c r="T14" s="68">
        <v>48</v>
      </c>
      <c r="U14" s="68">
        <v>69</v>
      </c>
      <c r="V14" s="68"/>
      <c r="W14" s="68"/>
      <c r="X14" s="68"/>
      <c r="Y14" s="68"/>
    </row>
    <row r="15" spans="1:25" s="18" customFormat="1" ht="15" customHeight="1" x14ac:dyDescent="0.25">
      <c r="A15" s="62" t="s">
        <v>153</v>
      </c>
      <c r="B15" s="64" t="s">
        <v>101</v>
      </c>
      <c r="C15" s="68"/>
      <c r="D15" s="68">
        <v>2</v>
      </c>
      <c r="E15" s="9">
        <f>G15+F15+R15+S15</f>
        <v>39</v>
      </c>
      <c r="F15" s="68"/>
      <c r="G15" s="9">
        <f>H15+I15</f>
        <v>39</v>
      </c>
      <c r="H15" s="68">
        <f>J15+L15+N15</f>
        <v>39</v>
      </c>
      <c r="I15" s="28">
        <f>K15+M15+O15</f>
        <v>0</v>
      </c>
      <c r="J15" s="68">
        <v>30</v>
      </c>
      <c r="K15" s="28"/>
      <c r="L15" s="68">
        <v>9</v>
      </c>
      <c r="M15" s="28"/>
      <c r="N15" s="68"/>
      <c r="O15" s="28"/>
      <c r="P15" s="68"/>
      <c r="Q15" s="28"/>
      <c r="R15" s="68"/>
      <c r="S15" s="68"/>
      <c r="T15" s="68"/>
      <c r="U15" s="68">
        <v>39</v>
      </c>
      <c r="V15" s="68"/>
      <c r="W15" s="68"/>
      <c r="X15" s="68"/>
      <c r="Y15" s="68"/>
    </row>
    <row r="16" spans="1:25" s="18" customFormat="1" ht="15" customHeight="1" x14ac:dyDescent="0.25">
      <c r="A16" s="62" t="s">
        <v>154</v>
      </c>
      <c r="B16" s="64" t="s">
        <v>108</v>
      </c>
      <c r="C16" s="68"/>
      <c r="D16" s="68">
        <v>2</v>
      </c>
      <c r="E16" s="9">
        <f t="shared" si="21"/>
        <v>78</v>
      </c>
      <c r="F16" s="68"/>
      <c r="G16" s="9">
        <f t="shared" si="22"/>
        <v>78</v>
      </c>
      <c r="H16" s="68">
        <f t="shared" si="23"/>
        <v>78</v>
      </c>
      <c r="I16" s="28">
        <f t="shared" si="23"/>
        <v>0</v>
      </c>
      <c r="J16" s="68">
        <v>54</v>
      </c>
      <c r="K16" s="28"/>
      <c r="L16" s="68">
        <v>24</v>
      </c>
      <c r="M16" s="28"/>
      <c r="N16" s="68"/>
      <c r="O16" s="28"/>
      <c r="P16" s="68"/>
      <c r="Q16" s="28"/>
      <c r="R16" s="68"/>
      <c r="S16" s="68"/>
      <c r="T16" s="68">
        <v>42</v>
      </c>
      <c r="U16" s="68">
        <v>36</v>
      </c>
      <c r="V16" s="68"/>
      <c r="W16" s="68"/>
      <c r="X16" s="68"/>
      <c r="Y16" s="68"/>
    </row>
    <row r="17" spans="1:25" s="18" customFormat="1" ht="15" customHeight="1" x14ac:dyDescent="0.25">
      <c r="A17" s="62" t="s">
        <v>155</v>
      </c>
      <c r="B17" s="64" t="s">
        <v>13</v>
      </c>
      <c r="C17" s="68"/>
      <c r="D17" s="68">
        <v>1.2</v>
      </c>
      <c r="E17" s="9">
        <f>G17+F17+R17+S17</f>
        <v>117</v>
      </c>
      <c r="F17" s="68"/>
      <c r="G17" s="9">
        <f>H17+I17</f>
        <v>117</v>
      </c>
      <c r="H17" s="68">
        <f t="shared" si="23"/>
        <v>117</v>
      </c>
      <c r="I17" s="28">
        <f t="shared" si="23"/>
        <v>0</v>
      </c>
      <c r="J17" s="68">
        <v>5</v>
      </c>
      <c r="K17" s="28"/>
      <c r="L17" s="68">
        <v>112</v>
      </c>
      <c r="M17" s="28"/>
      <c r="N17" s="68"/>
      <c r="O17" s="28"/>
      <c r="P17" s="68"/>
      <c r="Q17" s="28"/>
      <c r="R17" s="68"/>
      <c r="S17" s="68"/>
      <c r="T17" s="68">
        <v>48</v>
      </c>
      <c r="U17" s="68">
        <v>69</v>
      </c>
      <c r="V17" s="68"/>
      <c r="W17" s="68"/>
      <c r="X17" s="68"/>
      <c r="Y17" s="68"/>
    </row>
    <row r="18" spans="1:25" s="18" customFormat="1" ht="15" customHeight="1" thickBot="1" x14ac:dyDescent="0.3">
      <c r="A18" s="62" t="s">
        <v>156</v>
      </c>
      <c r="B18" s="64" t="s">
        <v>14</v>
      </c>
      <c r="C18" s="68"/>
      <c r="D18" s="68">
        <v>2</v>
      </c>
      <c r="E18" s="9">
        <f>G18+F18+R18+S18</f>
        <v>39</v>
      </c>
      <c r="F18" s="68"/>
      <c r="G18" s="9">
        <f>H18+I18</f>
        <v>39</v>
      </c>
      <c r="H18" s="68">
        <f t="shared" si="23"/>
        <v>39</v>
      </c>
      <c r="I18" s="28">
        <f t="shared" si="23"/>
        <v>0</v>
      </c>
      <c r="J18" s="68">
        <v>31</v>
      </c>
      <c r="K18" s="28"/>
      <c r="L18" s="68">
        <v>8</v>
      </c>
      <c r="M18" s="28"/>
      <c r="N18" s="68"/>
      <c r="O18" s="28"/>
      <c r="P18" s="68"/>
      <c r="Q18" s="28"/>
      <c r="R18" s="68"/>
      <c r="S18" s="68"/>
      <c r="T18" s="68"/>
      <c r="U18" s="68">
        <v>39</v>
      </c>
      <c r="V18" s="68"/>
      <c r="W18" s="68"/>
      <c r="X18" s="68"/>
      <c r="Y18" s="68"/>
    </row>
    <row r="19" spans="1:25" s="24" customFormat="1" ht="48" customHeight="1" thickBot="1" x14ac:dyDescent="0.3">
      <c r="A19" s="25" t="s">
        <v>157</v>
      </c>
      <c r="B19" s="26" t="s">
        <v>158</v>
      </c>
      <c r="C19" s="8"/>
      <c r="D19" s="8"/>
      <c r="E19" s="8">
        <f t="shared" ref="E19:Y19" si="24">SUM(E20:E22)</f>
        <v>522</v>
      </c>
      <c r="F19" s="8">
        <f t="shared" si="24"/>
        <v>0</v>
      </c>
      <c r="G19" s="8">
        <f t="shared" si="24"/>
        <v>468</v>
      </c>
      <c r="H19" s="8">
        <f t="shared" si="24"/>
        <v>468</v>
      </c>
      <c r="I19" s="8">
        <f t="shared" si="24"/>
        <v>0</v>
      </c>
      <c r="J19" s="8">
        <f t="shared" si="24"/>
        <v>340</v>
      </c>
      <c r="K19" s="8">
        <f t="shared" si="24"/>
        <v>0</v>
      </c>
      <c r="L19" s="8">
        <f t="shared" si="24"/>
        <v>128</v>
      </c>
      <c r="M19" s="8">
        <f t="shared" si="24"/>
        <v>0</v>
      </c>
      <c r="N19" s="8">
        <f t="shared" si="24"/>
        <v>0</v>
      </c>
      <c r="O19" s="8">
        <f t="shared" si="24"/>
        <v>0</v>
      </c>
      <c r="P19" s="8">
        <f t="shared" si="24"/>
        <v>0</v>
      </c>
      <c r="Q19" s="8">
        <f t="shared" si="24"/>
        <v>0</v>
      </c>
      <c r="R19" s="8">
        <f t="shared" si="24"/>
        <v>36</v>
      </c>
      <c r="S19" s="8">
        <f t="shared" si="24"/>
        <v>18</v>
      </c>
      <c r="T19" s="8">
        <f t="shared" si="24"/>
        <v>293</v>
      </c>
      <c r="U19" s="8">
        <f t="shared" si="24"/>
        <v>175</v>
      </c>
      <c r="V19" s="8">
        <f t="shared" si="24"/>
        <v>0</v>
      </c>
      <c r="W19" s="8">
        <f t="shared" si="24"/>
        <v>0</v>
      </c>
      <c r="X19" s="8">
        <f t="shared" si="24"/>
        <v>0</v>
      </c>
      <c r="Y19" s="8">
        <f t="shared" si="24"/>
        <v>0</v>
      </c>
    </row>
    <row r="20" spans="1:25" s="18" customFormat="1" x14ac:dyDescent="0.25">
      <c r="A20" s="62" t="s">
        <v>169</v>
      </c>
      <c r="B20" s="27" t="s">
        <v>109</v>
      </c>
      <c r="C20" s="9">
        <v>2</v>
      </c>
      <c r="D20" s="9"/>
      <c r="E20" s="9">
        <f>G20+F20+R20+S20</f>
        <v>252</v>
      </c>
      <c r="F20" s="9"/>
      <c r="G20" s="9">
        <f>H20+I20</f>
        <v>234</v>
      </c>
      <c r="H20" s="9">
        <f>J20+L20+N20</f>
        <v>234</v>
      </c>
      <c r="I20" s="15">
        <f t="shared" ref="I20:I22" si="25">K20+M20+O20</f>
        <v>0</v>
      </c>
      <c r="J20" s="9">
        <v>186</v>
      </c>
      <c r="K20" s="15"/>
      <c r="L20" s="9">
        <v>48</v>
      </c>
      <c r="M20" s="15"/>
      <c r="N20" s="9"/>
      <c r="O20" s="15"/>
      <c r="P20" s="9"/>
      <c r="Q20" s="15"/>
      <c r="R20" s="9">
        <v>12</v>
      </c>
      <c r="S20" s="9">
        <v>6</v>
      </c>
      <c r="T20" s="9">
        <v>124</v>
      </c>
      <c r="U20" s="9">
        <v>110</v>
      </c>
      <c r="V20" s="9"/>
      <c r="W20" s="9"/>
      <c r="X20" s="9"/>
      <c r="Y20" s="9"/>
    </row>
    <row r="21" spans="1:25" s="18" customFormat="1" ht="15" customHeight="1" x14ac:dyDescent="0.25">
      <c r="A21" s="62" t="s">
        <v>159</v>
      </c>
      <c r="B21" s="64" t="s">
        <v>69</v>
      </c>
      <c r="C21" s="68">
        <v>1</v>
      </c>
      <c r="D21" s="68"/>
      <c r="E21" s="9">
        <f t="shared" ref="E21:E22" si="26">G21+F21+R21+S21</f>
        <v>135</v>
      </c>
      <c r="F21" s="68"/>
      <c r="G21" s="9">
        <f t="shared" ref="G21:G22" si="27">H21+I21</f>
        <v>117</v>
      </c>
      <c r="H21" s="68">
        <f t="shared" ref="H21:H22" si="28">J21+L21+N21</f>
        <v>117</v>
      </c>
      <c r="I21" s="28">
        <f t="shared" si="25"/>
        <v>0</v>
      </c>
      <c r="J21" s="68">
        <v>67</v>
      </c>
      <c r="K21" s="28"/>
      <c r="L21" s="68">
        <v>50</v>
      </c>
      <c r="M21" s="28"/>
      <c r="N21" s="68"/>
      <c r="O21" s="28"/>
      <c r="P21" s="68"/>
      <c r="Q21" s="28"/>
      <c r="R21" s="68">
        <v>12</v>
      </c>
      <c r="S21" s="68">
        <v>6</v>
      </c>
      <c r="T21" s="68">
        <v>117</v>
      </c>
      <c r="U21" s="68"/>
      <c r="V21" s="68"/>
      <c r="W21" s="68"/>
      <c r="X21" s="68"/>
      <c r="Y21" s="68"/>
    </row>
    <row r="22" spans="1:25" s="18" customFormat="1" ht="15" customHeight="1" thickBot="1" x14ac:dyDescent="0.3">
      <c r="A22" s="62" t="s">
        <v>160</v>
      </c>
      <c r="B22" s="29" t="s">
        <v>15</v>
      </c>
      <c r="C22" s="10">
        <v>2</v>
      </c>
      <c r="D22" s="10"/>
      <c r="E22" s="9">
        <f t="shared" si="26"/>
        <v>135</v>
      </c>
      <c r="F22" s="10"/>
      <c r="G22" s="9">
        <f t="shared" si="27"/>
        <v>117</v>
      </c>
      <c r="H22" s="10">
        <f t="shared" si="28"/>
        <v>117</v>
      </c>
      <c r="I22" s="30">
        <f t="shared" si="25"/>
        <v>0</v>
      </c>
      <c r="J22" s="10">
        <v>87</v>
      </c>
      <c r="K22" s="30"/>
      <c r="L22" s="10">
        <v>30</v>
      </c>
      <c r="M22" s="30"/>
      <c r="N22" s="10"/>
      <c r="O22" s="30"/>
      <c r="P22" s="10"/>
      <c r="Q22" s="30"/>
      <c r="R22" s="10">
        <v>12</v>
      </c>
      <c r="S22" s="10">
        <v>6</v>
      </c>
      <c r="T22" s="10">
        <v>52</v>
      </c>
      <c r="U22" s="10">
        <v>65</v>
      </c>
      <c r="V22" s="10"/>
      <c r="W22" s="10"/>
      <c r="X22" s="10"/>
      <c r="Y22" s="10"/>
    </row>
    <row r="23" spans="1:25" s="31" customFormat="1" ht="50.25" customHeight="1" thickBot="1" x14ac:dyDescent="0.3">
      <c r="A23" s="25" t="s">
        <v>161</v>
      </c>
      <c r="B23" s="26" t="s">
        <v>110</v>
      </c>
      <c r="C23" s="8"/>
      <c r="D23" s="8"/>
      <c r="E23" s="8">
        <f>E24+E25+E26+E27+E28</f>
        <v>312</v>
      </c>
      <c r="F23" s="8">
        <f t="shared" ref="F23:Y23" si="29">F24+F25+F26+F27+F28</f>
        <v>0</v>
      </c>
      <c r="G23" s="8">
        <f t="shared" si="29"/>
        <v>312</v>
      </c>
      <c r="H23" s="8">
        <f t="shared" si="29"/>
        <v>312</v>
      </c>
      <c r="I23" s="8">
        <f t="shared" si="29"/>
        <v>0</v>
      </c>
      <c r="J23" s="8">
        <f t="shared" si="29"/>
        <v>210</v>
      </c>
      <c r="K23" s="8">
        <f t="shared" si="29"/>
        <v>0</v>
      </c>
      <c r="L23" s="8">
        <f t="shared" si="29"/>
        <v>102</v>
      </c>
      <c r="M23" s="8">
        <f t="shared" si="29"/>
        <v>0</v>
      </c>
      <c r="N23" s="8">
        <f t="shared" si="29"/>
        <v>0</v>
      </c>
      <c r="O23" s="8">
        <f t="shared" si="29"/>
        <v>0</v>
      </c>
      <c r="P23" s="8">
        <f t="shared" si="29"/>
        <v>0</v>
      </c>
      <c r="Q23" s="8">
        <f t="shared" si="29"/>
        <v>0</v>
      </c>
      <c r="R23" s="8">
        <f t="shared" si="29"/>
        <v>0</v>
      </c>
      <c r="S23" s="8">
        <f t="shared" si="29"/>
        <v>0</v>
      </c>
      <c r="T23" s="8">
        <f t="shared" si="29"/>
        <v>57</v>
      </c>
      <c r="U23" s="8">
        <f t="shared" si="29"/>
        <v>255</v>
      </c>
      <c r="V23" s="8">
        <f t="shared" si="29"/>
        <v>0</v>
      </c>
      <c r="W23" s="8">
        <f t="shared" si="29"/>
        <v>0</v>
      </c>
      <c r="X23" s="8">
        <f t="shared" si="29"/>
        <v>0</v>
      </c>
      <c r="Y23" s="8">
        <f t="shared" si="29"/>
        <v>0</v>
      </c>
    </row>
    <row r="24" spans="1:25" s="31" customFormat="1" ht="18" customHeight="1" x14ac:dyDescent="0.25">
      <c r="A24" s="64" t="s">
        <v>170</v>
      </c>
      <c r="B24" s="64" t="s">
        <v>74</v>
      </c>
      <c r="C24" s="64"/>
      <c r="D24" s="68">
        <v>2</v>
      </c>
      <c r="E24" s="9">
        <f t="shared" ref="E24:E26" si="30">G24+F24+R24+S24</f>
        <v>39</v>
      </c>
      <c r="F24" s="64"/>
      <c r="G24" s="9">
        <f t="shared" ref="G24:G29" si="31">H24+I24</f>
        <v>39</v>
      </c>
      <c r="H24" s="68">
        <f>J24+L24+N24</f>
        <v>39</v>
      </c>
      <c r="I24" s="64"/>
      <c r="J24" s="68">
        <v>27</v>
      </c>
      <c r="K24" s="68"/>
      <c r="L24" s="68">
        <v>12</v>
      </c>
      <c r="M24" s="64"/>
      <c r="N24" s="64"/>
      <c r="O24" s="64"/>
      <c r="P24" s="64"/>
      <c r="Q24" s="64"/>
      <c r="R24" s="64"/>
      <c r="S24" s="64"/>
      <c r="T24" s="64"/>
      <c r="U24" s="68">
        <v>39</v>
      </c>
      <c r="V24" s="64"/>
      <c r="W24" s="64"/>
      <c r="X24" s="64"/>
      <c r="Y24" s="64"/>
    </row>
    <row r="25" spans="1:25" s="18" customFormat="1" ht="15" customHeight="1" x14ac:dyDescent="0.25">
      <c r="A25" s="64" t="s">
        <v>162</v>
      </c>
      <c r="B25" s="64" t="s">
        <v>163</v>
      </c>
      <c r="C25" s="68"/>
      <c r="D25" s="68">
        <v>2</v>
      </c>
      <c r="E25" s="9">
        <f t="shared" si="30"/>
        <v>78</v>
      </c>
      <c r="F25" s="68"/>
      <c r="G25" s="9">
        <f t="shared" si="31"/>
        <v>78</v>
      </c>
      <c r="H25" s="68">
        <f>J25+L25+N25</f>
        <v>78</v>
      </c>
      <c r="I25" s="28">
        <f>K25+M25+O25</f>
        <v>0</v>
      </c>
      <c r="J25" s="68">
        <v>48</v>
      </c>
      <c r="K25" s="28"/>
      <c r="L25" s="68">
        <v>30</v>
      </c>
      <c r="M25" s="28"/>
      <c r="N25" s="68"/>
      <c r="O25" s="28"/>
      <c r="P25" s="68"/>
      <c r="Q25" s="28"/>
      <c r="R25" s="68"/>
      <c r="S25" s="68"/>
      <c r="T25" s="68"/>
      <c r="U25" s="68">
        <v>78</v>
      </c>
      <c r="V25" s="68"/>
      <c r="W25" s="68"/>
      <c r="X25" s="68"/>
      <c r="Y25" s="68"/>
    </row>
    <row r="26" spans="1:25" s="18" customFormat="1" ht="31.5" x14ac:dyDescent="0.25">
      <c r="A26" s="51" t="s">
        <v>171</v>
      </c>
      <c r="B26" s="64" t="s">
        <v>165</v>
      </c>
      <c r="C26" s="68"/>
      <c r="D26" s="68">
        <v>2</v>
      </c>
      <c r="E26" s="9">
        <f t="shared" si="30"/>
        <v>108</v>
      </c>
      <c r="F26" s="68"/>
      <c r="G26" s="9">
        <f t="shared" si="31"/>
        <v>108</v>
      </c>
      <c r="H26" s="68">
        <f>J26+L26+N26</f>
        <v>108</v>
      </c>
      <c r="I26" s="28">
        <f t="shared" ref="I26:I27" si="32">K26+M26+O26</f>
        <v>0</v>
      </c>
      <c r="J26" s="68">
        <v>78</v>
      </c>
      <c r="K26" s="28"/>
      <c r="L26" s="68">
        <v>30</v>
      </c>
      <c r="M26" s="28"/>
      <c r="N26" s="68"/>
      <c r="O26" s="28"/>
      <c r="P26" s="68"/>
      <c r="Q26" s="28"/>
      <c r="R26" s="68"/>
      <c r="S26" s="68"/>
      <c r="T26" s="68"/>
      <c r="U26" s="68">
        <v>108</v>
      </c>
      <c r="V26" s="68"/>
      <c r="W26" s="68"/>
      <c r="X26" s="68"/>
      <c r="Y26" s="68"/>
    </row>
    <row r="27" spans="1:25" s="31" customFormat="1" ht="32.25" customHeight="1" x14ac:dyDescent="0.25">
      <c r="A27" s="51" t="s">
        <v>164</v>
      </c>
      <c r="B27" s="64" t="s">
        <v>111</v>
      </c>
      <c r="C27" s="68"/>
      <c r="D27" s="68">
        <v>1</v>
      </c>
      <c r="E27" s="9">
        <f>G27+F27+R27+S27</f>
        <v>36</v>
      </c>
      <c r="F27" s="68"/>
      <c r="G27" s="9">
        <f>H27+I27</f>
        <v>36</v>
      </c>
      <c r="H27" s="68">
        <f>J27+L27+N27</f>
        <v>36</v>
      </c>
      <c r="I27" s="28">
        <f t="shared" si="32"/>
        <v>0</v>
      </c>
      <c r="J27" s="68">
        <v>26</v>
      </c>
      <c r="K27" s="28"/>
      <c r="L27" s="68">
        <v>10</v>
      </c>
      <c r="M27" s="28"/>
      <c r="N27" s="68"/>
      <c r="O27" s="28"/>
      <c r="P27" s="68"/>
      <c r="Q27" s="28"/>
      <c r="R27" s="68"/>
      <c r="S27" s="68"/>
      <c r="T27" s="68">
        <v>36</v>
      </c>
      <c r="U27" s="64"/>
      <c r="V27" s="64"/>
      <c r="W27" s="64"/>
      <c r="X27" s="64"/>
      <c r="Y27" s="64"/>
    </row>
    <row r="28" spans="1:25" s="31" customFormat="1" ht="32.25" customHeight="1" x14ac:dyDescent="0.25">
      <c r="A28" s="51" t="s">
        <v>166</v>
      </c>
      <c r="B28" s="64" t="s">
        <v>167</v>
      </c>
      <c r="C28" s="68"/>
      <c r="D28" s="68">
        <v>2</v>
      </c>
      <c r="E28" s="9">
        <f>G28+F28+R28+S28</f>
        <v>51</v>
      </c>
      <c r="F28" s="68"/>
      <c r="G28" s="9">
        <f>H28+I28</f>
        <v>51</v>
      </c>
      <c r="H28" s="68">
        <f>J28+L28+N28</f>
        <v>51</v>
      </c>
      <c r="I28" s="28"/>
      <c r="J28" s="68">
        <v>31</v>
      </c>
      <c r="K28" s="28"/>
      <c r="L28" s="68">
        <v>20</v>
      </c>
      <c r="M28" s="28"/>
      <c r="N28" s="68"/>
      <c r="O28" s="28"/>
      <c r="P28" s="68"/>
      <c r="Q28" s="28"/>
      <c r="R28" s="68"/>
      <c r="S28" s="68"/>
      <c r="T28" s="68">
        <v>21</v>
      </c>
      <c r="U28" s="64">
        <v>30</v>
      </c>
      <c r="V28" s="64"/>
      <c r="W28" s="64"/>
      <c r="X28" s="64"/>
      <c r="Y28" s="64"/>
    </row>
    <row r="29" spans="1:25" s="53" customFormat="1" ht="15" customHeight="1" x14ac:dyDescent="0.25">
      <c r="A29" s="64" t="s">
        <v>79</v>
      </c>
      <c r="B29" s="64" t="s">
        <v>80</v>
      </c>
      <c r="C29" s="68"/>
      <c r="D29" s="68"/>
      <c r="E29" s="68">
        <f t="shared" ref="E29" si="33">G29+F29</f>
        <v>0</v>
      </c>
      <c r="F29" s="68"/>
      <c r="G29" s="68">
        <f t="shared" si="31"/>
        <v>0</v>
      </c>
      <c r="H29" s="68"/>
      <c r="I29" s="28"/>
      <c r="J29" s="68"/>
      <c r="K29" s="28"/>
      <c r="L29" s="68"/>
      <c r="M29" s="28"/>
      <c r="N29" s="68"/>
      <c r="O29" s="28"/>
      <c r="P29" s="68"/>
      <c r="Q29" s="28"/>
      <c r="R29" s="68"/>
      <c r="S29" s="68"/>
      <c r="T29" s="68"/>
      <c r="U29" s="68"/>
      <c r="V29" s="68"/>
      <c r="W29" s="68"/>
      <c r="X29" s="68"/>
      <c r="Y29" s="68"/>
    </row>
    <row r="30" spans="1:25" s="24" customFormat="1" ht="21" customHeight="1" thickBot="1" x14ac:dyDescent="0.3">
      <c r="A30" s="33"/>
      <c r="B30" s="34" t="s">
        <v>76</v>
      </c>
      <c r="C30" s="11">
        <v>4</v>
      </c>
      <c r="D30" s="11">
        <v>11</v>
      </c>
      <c r="E30" s="11"/>
      <c r="F30" s="11"/>
      <c r="G30" s="11"/>
      <c r="H30" s="11"/>
      <c r="I30" s="35"/>
      <c r="J30" s="11"/>
      <c r="K30" s="35"/>
      <c r="L30" s="11"/>
      <c r="M30" s="35"/>
      <c r="N30" s="11"/>
      <c r="O30" s="35"/>
      <c r="P30" s="11"/>
      <c r="Q30" s="35"/>
      <c r="R30" s="11"/>
      <c r="S30" s="11"/>
      <c r="T30" s="11"/>
      <c r="U30" s="11"/>
      <c r="V30" s="11"/>
      <c r="W30" s="11"/>
      <c r="X30" s="11"/>
      <c r="Y30" s="11"/>
    </row>
    <row r="31" spans="1:25" s="24" customFormat="1" ht="21" customHeight="1" thickBot="1" x14ac:dyDescent="0.3">
      <c r="A31" s="25" t="s">
        <v>28</v>
      </c>
      <c r="B31" s="26" t="s">
        <v>29</v>
      </c>
      <c r="C31" s="8"/>
      <c r="D31" s="8"/>
      <c r="E31" s="13">
        <f>E32+E41+E46+E58</f>
        <v>3690</v>
      </c>
      <c r="F31" s="13">
        <f t="shared" ref="F31:Y31" si="34">F32+F41+F46+F58</f>
        <v>1062</v>
      </c>
      <c r="G31" s="13">
        <f t="shared" si="34"/>
        <v>2124</v>
      </c>
      <c r="H31" s="13">
        <f t="shared" si="34"/>
        <v>1548</v>
      </c>
      <c r="I31" s="13">
        <f t="shared" si="34"/>
        <v>576</v>
      </c>
      <c r="J31" s="13">
        <f t="shared" si="34"/>
        <v>506</v>
      </c>
      <c r="K31" s="13">
        <f t="shared" si="34"/>
        <v>301</v>
      </c>
      <c r="L31" s="13">
        <f t="shared" si="34"/>
        <v>1022</v>
      </c>
      <c r="M31" s="13">
        <f t="shared" si="34"/>
        <v>38</v>
      </c>
      <c r="N31" s="13">
        <f t="shared" si="34"/>
        <v>20</v>
      </c>
      <c r="O31" s="13">
        <f t="shared" si="34"/>
        <v>0</v>
      </c>
      <c r="P31" s="13">
        <f t="shared" si="34"/>
        <v>504</v>
      </c>
      <c r="Q31" s="13">
        <f t="shared" si="34"/>
        <v>0</v>
      </c>
      <c r="R31" s="13">
        <f t="shared" si="34"/>
        <v>0</v>
      </c>
      <c r="S31" s="13">
        <f t="shared" si="34"/>
        <v>0</v>
      </c>
      <c r="T31" s="13">
        <f t="shared" si="34"/>
        <v>0</v>
      </c>
      <c r="U31" s="13">
        <f t="shared" si="34"/>
        <v>0</v>
      </c>
      <c r="V31" s="13">
        <f t="shared" si="34"/>
        <v>576</v>
      </c>
      <c r="W31" s="13">
        <f t="shared" si="34"/>
        <v>756</v>
      </c>
      <c r="X31" s="13">
        <f t="shared" si="34"/>
        <v>396</v>
      </c>
      <c r="Y31" s="13">
        <f t="shared" si="34"/>
        <v>396</v>
      </c>
    </row>
    <row r="32" spans="1:25" s="24" customFormat="1" ht="48" thickBot="1" x14ac:dyDescent="0.3">
      <c r="A32" s="25" t="s">
        <v>16</v>
      </c>
      <c r="B32" s="26" t="s">
        <v>17</v>
      </c>
      <c r="C32" s="8"/>
      <c r="D32" s="8"/>
      <c r="E32" s="8">
        <f t="shared" ref="E32:Y32" si="35">SUM(E33:E39)</f>
        <v>660</v>
      </c>
      <c r="F32" s="8">
        <f t="shared" si="35"/>
        <v>220</v>
      </c>
      <c r="G32" s="8">
        <f t="shared" si="35"/>
        <v>440</v>
      </c>
      <c r="H32" s="8">
        <f t="shared" si="35"/>
        <v>332</v>
      </c>
      <c r="I32" s="8">
        <f t="shared" si="35"/>
        <v>108</v>
      </c>
      <c r="J32" s="8">
        <f t="shared" si="35"/>
        <v>16</v>
      </c>
      <c r="K32" s="8">
        <f t="shared" si="35"/>
        <v>70</v>
      </c>
      <c r="L32" s="8">
        <f t="shared" si="35"/>
        <v>316</v>
      </c>
      <c r="M32" s="8">
        <f t="shared" si="35"/>
        <v>38</v>
      </c>
      <c r="N32" s="8">
        <f t="shared" si="35"/>
        <v>0</v>
      </c>
      <c r="O32" s="8">
        <f t="shared" si="35"/>
        <v>0</v>
      </c>
      <c r="P32" s="8">
        <f t="shared" si="35"/>
        <v>0</v>
      </c>
      <c r="Q32" s="8">
        <f t="shared" si="35"/>
        <v>0</v>
      </c>
      <c r="R32" s="8">
        <f t="shared" si="35"/>
        <v>0</v>
      </c>
      <c r="S32" s="8">
        <f t="shared" si="35"/>
        <v>0</v>
      </c>
      <c r="T32" s="8">
        <f t="shared" si="35"/>
        <v>0</v>
      </c>
      <c r="U32" s="8">
        <f t="shared" si="35"/>
        <v>0</v>
      </c>
      <c r="V32" s="8">
        <f t="shared" si="35"/>
        <v>100</v>
      </c>
      <c r="W32" s="8">
        <f t="shared" si="35"/>
        <v>120</v>
      </c>
      <c r="X32" s="8">
        <f t="shared" si="35"/>
        <v>44</v>
      </c>
      <c r="Y32" s="8">
        <f t="shared" si="35"/>
        <v>176</v>
      </c>
    </row>
    <row r="33" spans="1:25" s="18" customFormat="1" ht="15" customHeight="1" x14ac:dyDescent="0.25">
      <c r="A33" s="27" t="s">
        <v>18</v>
      </c>
      <c r="B33" s="27" t="s">
        <v>19</v>
      </c>
      <c r="C33" s="27"/>
      <c r="D33" s="9">
        <v>6</v>
      </c>
      <c r="E33" s="9">
        <f>F33+G33+R33+S33</f>
        <v>60</v>
      </c>
      <c r="F33" s="9">
        <v>12</v>
      </c>
      <c r="G33" s="9">
        <f>H33+I33</f>
        <v>48</v>
      </c>
      <c r="H33" s="9">
        <f>J33+L33+N33</f>
        <v>48</v>
      </c>
      <c r="I33" s="15">
        <f>K33+M33+O33</f>
        <v>0</v>
      </c>
      <c r="J33" s="9">
        <v>4</v>
      </c>
      <c r="K33" s="15"/>
      <c r="L33" s="9">
        <v>44</v>
      </c>
      <c r="M33" s="15"/>
      <c r="N33" s="9"/>
      <c r="O33" s="15"/>
      <c r="P33" s="9"/>
      <c r="Q33" s="15"/>
      <c r="R33" s="9"/>
      <c r="S33" s="9"/>
      <c r="T33" s="9"/>
      <c r="U33" s="9"/>
      <c r="V33" s="9"/>
      <c r="W33" s="9"/>
      <c r="X33" s="9"/>
      <c r="Y33" s="9">
        <v>48</v>
      </c>
    </row>
    <row r="34" spans="1:25" s="18" customFormat="1" ht="15" customHeight="1" x14ac:dyDescent="0.25">
      <c r="A34" s="27" t="s">
        <v>20</v>
      </c>
      <c r="B34" s="27" t="s">
        <v>108</v>
      </c>
      <c r="C34" s="27"/>
      <c r="D34" s="9">
        <v>6</v>
      </c>
      <c r="E34" s="9">
        <f t="shared" ref="E34:E39" si="36">F34+G34+R34+S34</f>
        <v>60</v>
      </c>
      <c r="F34" s="9">
        <v>12</v>
      </c>
      <c r="G34" s="9">
        <f t="shared" ref="G34:G39" si="37">H34+I34</f>
        <v>48</v>
      </c>
      <c r="H34" s="9">
        <f t="shared" ref="H34:I39" si="38">J34+L34+N34</f>
        <v>48</v>
      </c>
      <c r="I34" s="15">
        <f t="shared" si="38"/>
        <v>0</v>
      </c>
      <c r="J34" s="9">
        <v>4</v>
      </c>
      <c r="K34" s="15"/>
      <c r="L34" s="9">
        <v>44</v>
      </c>
      <c r="M34" s="15"/>
      <c r="N34" s="9"/>
      <c r="O34" s="15"/>
      <c r="P34" s="9"/>
      <c r="Q34" s="15"/>
      <c r="R34" s="9"/>
      <c r="S34" s="9"/>
      <c r="T34" s="9"/>
      <c r="U34" s="9"/>
      <c r="V34" s="9"/>
      <c r="W34" s="9"/>
      <c r="X34" s="9"/>
      <c r="Y34" s="9">
        <v>48</v>
      </c>
    </row>
    <row r="35" spans="1:25" s="18" customFormat="1" x14ac:dyDescent="0.25">
      <c r="A35" s="27" t="s">
        <v>21</v>
      </c>
      <c r="B35" s="64" t="s">
        <v>112</v>
      </c>
      <c r="C35" s="28"/>
      <c r="D35" s="28">
        <v>6</v>
      </c>
      <c r="E35" s="9">
        <f t="shared" si="36"/>
        <v>142</v>
      </c>
      <c r="F35" s="28">
        <v>24</v>
      </c>
      <c r="G35" s="9">
        <f t="shared" si="37"/>
        <v>118</v>
      </c>
      <c r="H35" s="68">
        <f t="shared" ref="H35:H39" si="39">J35+L35+N35</f>
        <v>118</v>
      </c>
      <c r="I35" s="15">
        <f t="shared" si="38"/>
        <v>0</v>
      </c>
      <c r="J35" s="9">
        <v>4</v>
      </c>
      <c r="K35" s="28"/>
      <c r="L35" s="68">
        <v>114</v>
      </c>
      <c r="M35" s="28"/>
      <c r="N35" s="68"/>
      <c r="O35" s="28"/>
      <c r="P35" s="68"/>
      <c r="Q35" s="28"/>
      <c r="R35" s="68"/>
      <c r="S35" s="68"/>
      <c r="T35" s="68"/>
      <c r="U35" s="68"/>
      <c r="V35" s="68">
        <v>32</v>
      </c>
      <c r="W35" s="68">
        <v>42</v>
      </c>
      <c r="X35" s="68">
        <v>22</v>
      </c>
      <c r="Y35" s="68">
        <v>22</v>
      </c>
    </row>
    <row r="36" spans="1:25" s="18" customFormat="1" ht="33.75" customHeight="1" x14ac:dyDescent="0.25">
      <c r="A36" s="27" t="s">
        <v>22</v>
      </c>
      <c r="B36" s="64" t="s">
        <v>13</v>
      </c>
      <c r="C36" s="64"/>
      <c r="D36" s="54" t="s">
        <v>113</v>
      </c>
      <c r="E36" s="9">
        <f t="shared" si="36"/>
        <v>236</v>
      </c>
      <c r="F36" s="68">
        <v>118</v>
      </c>
      <c r="G36" s="9">
        <f t="shared" si="37"/>
        <v>118</v>
      </c>
      <c r="H36" s="68">
        <f t="shared" si="39"/>
        <v>118</v>
      </c>
      <c r="I36" s="15">
        <f t="shared" si="38"/>
        <v>0</v>
      </c>
      <c r="J36" s="9">
        <v>4</v>
      </c>
      <c r="K36" s="28"/>
      <c r="L36" s="68">
        <v>114</v>
      </c>
      <c r="M36" s="28"/>
      <c r="N36" s="68"/>
      <c r="O36" s="28"/>
      <c r="P36" s="68"/>
      <c r="Q36" s="28"/>
      <c r="R36" s="68"/>
      <c r="S36" s="68"/>
      <c r="T36" s="68"/>
      <c r="U36" s="68"/>
      <c r="V36" s="68">
        <v>32</v>
      </c>
      <c r="W36" s="68">
        <v>42</v>
      </c>
      <c r="X36" s="68">
        <v>22</v>
      </c>
      <c r="Y36" s="68">
        <v>22</v>
      </c>
    </row>
    <row r="37" spans="1:25" s="37" customFormat="1" ht="31.5" x14ac:dyDescent="0.25">
      <c r="A37" s="27" t="s">
        <v>23</v>
      </c>
      <c r="B37" s="36" t="s">
        <v>104</v>
      </c>
      <c r="C37" s="28"/>
      <c r="D37" s="28">
        <v>3</v>
      </c>
      <c r="E37" s="9">
        <f t="shared" si="36"/>
        <v>54</v>
      </c>
      <c r="F37" s="28">
        <v>18</v>
      </c>
      <c r="G37" s="9">
        <f t="shared" si="37"/>
        <v>36</v>
      </c>
      <c r="H37" s="68">
        <f t="shared" si="39"/>
        <v>0</v>
      </c>
      <c r="I37" s="15">
        <f t="shared" si="38"/>
        <v>36</v>
      </c>
      <c r="J37" s="53"/>
      <c r="K37" s="15">
        <v>18</v>
      </c>
      <c r="L37" s="68"/>
      <c r="M37" s="28">
        <v>18</v>
      </c>
      <c r="N37" s="68"/>
      <c r="O37" s="28"/>
      <c r="P37" s="68"/>
      <c r="Q37" s="28"/>
      <c r="R37" s="28"/>
      <c r="S37" s="28"/>
      <c r="T37" s="28"/>
      <c r="U37" s="28"/>
      <c r="V37" s="28">
        <v>36</v>
      </c>
      <c r="W37" s="28"/>
      <c r="X37" s="28"/>
      <c r="Y37" s="28"/>
    </row>
    <row r="38" spans="1:25" s="37" customFormat="1" ht="31.5" x14ac:dyDescent="0.25">
      <c r="A38" s="27" t="s">
        <v>70</v>
      </c>
      <c r="B38" s="36" t="s">
        <v>114</v>
      </c>
      <c r="C38" s="28"/>
      <c r="D38" s="28">
        <v>4</v>
      </c>
      <c r="E38" s="9">
        <f t="shared" si="36"/>
        <v>54</v>
      </c>
      <c r="F38" s="28">
        <v>18</v>
      </c>
      <c r="G38" s="9">
        <f t="shared" si="37"/>
        <v>36</v>
      </c>
      <c r="H38" s="68"/>
      <c r="I38" s="15">
        <f t="shared" si="38"/>
        <v>36</v>
      </c>
      <c r="J38" s="53"/>
      <c r="K38" s="15">
        <v>26</v>
      </c>
      <c r="L38" s="68"/>
      <c r="M38" s="28">
        <v>10</v>
      </c>
      <c r="N38" s="68"/>
      <c r="O38" s="28"/>
      <c r="P38" s="68"/>
      <c r="Q38" s="28"/>
      <c r="R38" s="28"/>
      <c r="S38" s="28"/>
      <c r="T38" s="28"/>
      <c r="U38" s="28"/>
      <c r="V38" s="28"/>
      <c r="W38" s="28">
        <v>36</v>
      </c>
      <c r="X38" s="28"/>
      <c r="Y38" s="28"/>
    </row>
    <row r="39" spans="1:25" s="37" customFormat="1" ht="29.25" customHeight="1" x14ac:dyDescent="0.25">
      <c r="A39" s="27" t="s">
        <v>71</v>
      </c>
      <c r="B39" s="36" t="s">
        <v>107</v>
      </c>
      <c r="C39" s="28"/>
      <c r="D39" s="28">
        <v>6</v>
      </c>
      <c r="E39" s="15">
        <f t="shared" si="36"/>
        <v>54</v>
      </c>
      <c r="F39" s="28">
        <v>18</v>
      </c>
      <c r="G39" s="15">
        <f t="shared" si="37"/>
        <v>36</v>
      </c>
      <c r="H39" s="28">
        <f t="shared" si="39"/>
        <v>0</v>
      </c>
      <c r="I39" s="15">
        <f t="shared" si="38"/>
        <v>36</v>
      </c>
      <c r="J39" s="63"/>
      <c r="K39" s="28">
        <v>26</v>
      </c>
      <c r="L39" s="28"/>
      <c r="M39" s="28">
        <v>10</v>
      </c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>
        <v>36</v>
      </c>
    </row>
    <row r="40" spans="1:25" s="24" customFormat="1" ht="21" customHeight="1" thickBot="1" x14ac:dyDescent="0.3">
      <c r="A40" s="33"/>
      <c r="B40" s="34" t="s">
        <v>76</v>
      </c>
      <c r="C40" s="12">
        <v>0</v>
      </c>
      <c r="D40" s="12">
        <v>6</v>
      </c>
      <c r="E40" s="12"/>
      <c r="F40" s="12"/>
      <c r="G40" s="12"/>
      <c r="H40" s="12"/>
      <c r="I40" s="38"/>
      <c r="J40" s="12"/>
      <c r="K40" s="38"/>
      <c r="L40" s="12"/>
      <c r="M40" s="38"/>
      <c r="N40" s="12"/>
      <c r="O40" s="38"/>
      <c r="P40" s="12"/>
      <c r="Q40" s="38"/>
      <c r="R40" s="12"/>
      <c r="S40" s="12"/>
      <c r="T40" s="12"/>
      <c r="U40" s="12"/>
      <c r="V40" s="12"/>
      <c r="W40" s="12"/>
      <c r="X40" s="12"/>
      <c r="Y40" s="12"/>
    </row>
    <row r="41" spans="1:25" s="18" customFormat="1" ht="51.75" customHeight="1" thickBot="1" x14ac:dyDescent="0.3">
      <c r="A41" s="25" t="s">
        <v>24</v>
      </c>
      <c r="B41" s="26" t="s">
        <v>25</v>
      </c>
      <c r="C41" s="8"/>
      <c r="D41" s="8"/>
      <c r="E41" s="8">
        <f t="shared" ref="E41:Y41" si="40">SUM(E42:E44)</f>
        <v>174</v>
      </c>
      <c r="F41" s="8">
        <f t="shared" si="40"/>
        <v>58</v>
      </c>
      <c r="G41" s="8">
        <f t="shared" si="40"/>
        <v>116</v>
      </c>
      <c r="H41" s="8">
        <f t="shared" si="40"/>
        <v>116</v>
      </c>
      <c r="I41" s="8">
        <f t="shared" si="40"/>
        <v>0</v>
      </c>
      <c r="J41" s="8">
        <f t="shared" si="40"/>
        <v>66</v>
      </c>
      <c r="K41" s="8">
        <f t="shared" si="40"/>
        <v>0</v>
      </c>
      <c r="L41" s="8">
        <f t="shared" si="40"/>
        <v>50</v>
      </c>
      <c r="M41" s="8">
        <f t="shared" si="40"/>
        <v>0</v>
      </c>
      <c r="N41" s="8">
        <f t="shared" si="40"/>
        <v>0</v>
      </c>
      <c r="O41" s="8">
        <f t="shared" si="40"/>
        <v>0</v>
      </c>
      <c r="P41" s="8">
        <f t="shared" si="40"/>
        <v>0</v>
      </c>
      <c r="Q41" s="8">
        <f t="shared" si="40"/>
        <v>0</v>
      </c>
      <c r="R41" s="8">
        <f t="shared" si="40"/>
        <v>0</v>
      </c>
      <c r="S41" s="8">
        <f t="shared" si="40"/>
        <v>0</v>
      </c>
      <c r="T41" s="8">
        <f t="shared" si="40"/>
        <v>0</v>
      </c>
      <c r="U41" s="8">
        <f t="shared" si="40"/>
        <v>0</v>
      </c>
      <c r="V41" s="8">
        <f t="shared" si="40"/>
        <v>44</v>
      </c>
      <c r="W41" s="8">
        <f t="shared" si="40"/>
        <v>72</v>
      </c>
      <c r="X41" s="8">
        <f t="shared" si="40"/>
        <v>0</v>
      </c>
      <c r="Y41" s="8">
        <f t="shared" si="40"/>
        <v>0</v>
      </c>
    </row>
    <row r="42" spans="1:25" s="18" customFormat="1" ht="37.5" customHeight="1" x14ac:dyDescent="0.25">
      <c r="A42" s="27" t="s">
        <v>26</v>
      </c>
      <c r="B42" s="27" t="s">
        <v>109</v>
      </c>
      <c r="C42" s="9"/>
      <c r="D42" s="9">
        <v>4</v>
      </c>
      <c r="E42" s="9">
        <f>G42+F42+R42+S42</f>
        <v>54</v>
      </c>
      <c r="F42" s="9">
        <v>18</v>
      </c>
      <c r="G42" s="9">
        <f>H42+I42</f>
        <v>36</v>
      </c>
      <c r="H42" s="9">
        <f>J42+L42+N42</f>
        <v>36</v>
      </c>
      <c r="I42" s="15">
        <f t="shared" ref="I42:I44" si="41">K42+M42+O42</f>
        <v>0</v>
      </c>
      <c r="J42" s="9">
        <v>16</v>
      </c>
      <c r="K42" s="15"/>
      <c r="L42" s="9">
        <v>20</v>
      </c>
      <c r="M42" s="15"/>
      <c r="N42" s="9"/>
      <c r="O42" s="15"/>
      <c r="P42" s="9"/>
      <c r="Q42" s="15"/>
      <c r="R42" s="9"/>
      <c r="S42" s="9"/>
      <c r="T42" s="9"/>
      <c r="U42" s="9"/>
      <c r="V42" s="9"/>
      <c r="W42" s="9">
        <v>36</v>
      </c>
      <c r="X42" s="9"/>
      <c r="Y42" s="9"/>
    </row>
    <row r="43" spans="1:25" s="18" customFormat="1" ht="45" customHeight="1" x14ac:dyDescent="0.25">
      <c r="A43" s="27" t="s">
        <v>27</v>
      </c>
      <c r="B43" s="52" t="s">
        <v>115</v>
      </c>
      <c r="C43" s="9"/>
      <c r="D43" s="9">
        <v>3</v>
      </c>
      <c r="E43" s="9">
        <f t="shared" ref="E43:E44" si="42">G43+F43+R43+S43</f>
        <v>66</v>
      </c>
      <c r="F43" s="14">
        <v>22</v>
      </c>
      <c r="G43" s="9">
        <f>H43+I43</f>
        <v>44</v>
      </c>
      <c r="H43" s="9">
        <f>J43+L43+N43</f>
        <v>44</v>
      </c>
      <c r="I43" s="15">
        <f t="shared" si="41"/>
        <v>0</v>
      </c>
      <c r="J43" s="9">
        <v>22</v>
      </c>
      <c r="K43" s="32"/>
      <c r="L43" s="14">
        <v>22</v>
      </c>
      <c r="M43" s="15"/>
      <c r="N43" s="9"/>
      <c r="O43" s="15"/>
      <c r="P43" s="9"/>
      <c r="Q43" s="15"/>
      <c r="R43" s="9"/>
      <c r="S43" s="9"/>
      <c r="T43" s="9"/>
      <c r="U43" s="9"/>
      <c r="V43" s="9">
        <v>44</v>
      </c>
      <c r="W43" s="9"/>
      <c r="X43" s="9"/>
      <c r="Y43" s="9"/>
    </row>
    <row r="44" spans="1:25" s="18" customFormat="1" ht="40.5" customHeight="1" thickBot="1" x14ac:dyDescent="0.3">
      <c r="A44" s="27" t="s">
        <v>102</v>
      </c>
      <c r="B44" s="29" t="s">
        <v>116</v>
      </c>
      <c r="C44" s="68"/>
      <c r="D44" s="68">
        <v>4</v>
      </c>
      <c r="E44" s="9">
        <f t="shared" si="42"/>
        <v>54</v>
      </c>
      <c r="F44" s="10">
        <v>18</v>
      </c>
      <c r="G44" s="68">
        <f>H44+I44</f>
        <v>36</v>
      </c>
      <c r="H44" s="9">
        <f t="shared" ref="H44" si="43">J44+L44+N44</f>
        <v>36</v>
      </c>
      <c r="I44" s="15">
        <f t="shared" si="41"/>
        <v>0</v>
      </c>
      <c r="J44" s="68">
        <v>28</v>
      </c>
      <c r="K44" s="30"/>
      <c r="L44" s="10">
        <v>8</v>
      </c>
      <c r="M44" s="15"/>
      <c r="N44" s="9"/>
      <c r="O44" s="15"/>
      <c r="P44" s="9"/>
      <c r="Q44" s="15"/>
      <c r="R44" s="9"/>
      <c r="S44" s="9"/>
      <c r="T44" s="68"/>
      <c r="U44" s="68"/>
      <c r="V44" s="68"/>
      <c r="W44" s="68">
        <v>36</v>
      </c>
      <c r="X44" s="68"/>
      <c r="Y44" s="68"/>
    </row>
    <row r="45" spans="1:25" s="24" customFormat="1" ht="21" customHeight="1" thickBot="1" x14ac:dyDescent="0.3">
      <c r="A45" s="25"/>
      <c r="B45" s="39" t="s">
        <v>76</v>
      </c>
      <c r="C45" s="12"/>
      <c r="D45" s="12">
        <v>3</v>
      </c>
      <c r="E45" s="8"/>
      <c r="F45" s="8"/>
      <c r="G45" s="8"/>
      <c r="H45" s="8"/>
      <c r="I45" s="13"/>
      <c r="J45" s="8"/>
      <c r="K45" s="13"/>
      <c r="L45" s="8"/>
      <c r="M45" s="13"/>
      <c r="N45" s="8"/>
      <c r="O45" s="13"/>
      <c r="P45" s="8"/>
      <c r="Q45" s="13"/>
      <c r="R45" s="8"/>
      <c r="S45" s="8"/>
      <c r="T45" s="12"/>
      <c r="U45" s="12"/>
      <c r="V45" s="12"/>
      <c r="W45" s="12"/>
      <c r="X45" s="12"/>
      <c r="Y45" s="12"/>
    </row>
    <row r="46" spans="1:25" s="18" customFormat="1" ht="32.25" thickBot="1" x14ac:dyDescent="0.3">
      <c r="A46" s="25" t="s">
        <v>30</v>
      </c>
      <c r="B46" s="26" t="s">
        <v>31</v>
      </c>
      <c r="C46" s="8"/>
      <c r="D46" s="8"/>
      <c r="E46" s="8">
        <f t="shared" ref="E46:Y46" si="44">SUM(E47:E56)</f>
        <v>1081</v>
      </c>
      <c r="F46" s="8">
        <f t="shared" si="44"/>
        <v>360</v>
      </c>
      <c r="G46" s="8">
        <f t="shared" si="44"/>
        <v>721</v>
      </c>
      <c r="H46" s="8">
        <f t="shared" si="44"/>
        <v>484</v>
      </c>
      <c r="I46" s="8">
        <f t="shared" si="44"/>
        <v>237</v>
      </c>
      <c r="J46" s="8">
        <f t="shared" si="44"/>
        <v>180</v>
      </c>
      <c r="K46" s="8">
        <f t="shared" si="44"/>
        <v>0</v>
      </c>
      <c r="L46" s="8">
        <f t="shared" si="44"/>
        <v>304</v>
      </c>
      <c r="M46" s="8">
        <f t="shared" si="44"/>
        <v>0</v>
      </c>
      <c r="N46" s="8">
        <f t="shared" si="44"/>
        <v>0</v>
      </c>
      <c r="O46" s="8">
        <f t="shared" si="44"/>
        <v>0</v>
      </c>
      <c r="P46" s="8">
        <f t="shared" si="44"/>
        <v>0</v>
      </c>
      <c r="Q46" s="8">
        <f t="shared" si="44"/>
        <v>0</v>
      </c>
      <c r="R46" s="8">
        <f t="shared" si="44"/>
        <v>0</v>
      </c>
      <c r="S46" s="8">
        <f t="shared" si="44"/>
        <v>0</v>
      </c>
      <c r="T46" s="8">
        <f t="shared" si="44"/>
        <v>0</v>
      </c>
      <c r="U46" s="8">
        <f t="shared" si="44"/>
        <v>0</v>
      </c>
      <c r="V46" s="8">
        <f t="shared" si="44"/>
        <v>327</v>
      </c>
      <c r="W46" s="8">
        <f t="shared" si="44"/>
        <v>212</v>
      </c>
      <c r="X46" s="8">
        <f t="shared" si="44"/>
        <v>66</v>
      </c>
      <c r="Y46" s="8">
        <f t="shared" si="44"/>
        <v>116</v>
      </c>
    </row>
    <row r="47" spans="1:25" s="18" customFormat="1" ht="36.75" customHeight="1" x14ac:dyDescent="0.25">
      <c r="A47" s="64" t="s">
        <v>32</v>
      </c>
      <c r="B47" s="64" t="s">
        <v>117</v>
      </c>
      <c r="C47" s="9">
        <v>3</v>
      </c>
      <c r="D47" s="9"/>
      <c r="E47" s="9">
        <f t="shared" ref="E47:E56" si="45">G47+F47+R47+S47</f>
        <v>147</v>
      </c>
      <c r="F47" s="9">
        <v>49</v>
      </c>
      <c r="G47" s="9">
        <f>H47+I47</f>
        <v>98</v>
      </c>
      <c r="H47" s="68">
        <f t="shared" ref="H47:I56" si="46">J47+L47+N47</f>
        <v>66</v>
      </c>
      <c r="I47" s="15">
        <v>32</v>
      </c>
      <c r="J47" s="9">
        <v>26</v>
      </c>
      <c r="K47" s="15"/>
      <c r="L47" s="9">
        <v>40</v>
      </c>
      <c r="M47" s="15"/>
      <c r="N47" s="9"/>
      <c r="O47" s="15"/>
      <c r="P47" s="9"/>
      <c r="Q47" s="15"/>
      <c r="R47" s="9"/>
      <c r="S47" s="9"/>
      <c r="T47" s="9"/>
      <c r="U47" s="9"/>
      <c r="V47" s="9">
        <v>98</v>
      </c>
      <c r="W47" s="9"/>
      <c r="X47" s="9"/>
      <c r="Y47" s="9"/>
    </row>
    <row r="48" spans="1:25" s="18" customFormat="1" ht="38.25" customHeight="1" x14ac:dyDescent="0.25">
      <c r="A48" s="64" t="s">
        <v>33</v>
      </c>
      <c r="B48" s="64" t="s">
        <v>118</v>
      </c>
      <c r="C48" s="68">
        <v>4</v>
      </c>
      <c r="D48" s="68"/>
      <c r="E48" s="9">
        <f t="shared" si="45"/>
        <v>156</v>
      </c>
      <c r="F48" s="68">
        <v>52</v>
      </c>
      <c r="G48" s="9">
        <f t="shared" ref="G48:G54" si="47">H48+I48</f>
        <v>104</v>
      </c>
      <c r="H48" s="68">
        <f t="shared" si="46"/>
        <v>72</v>
      </c>
      <c r="I48" s="15">
        <v>32</v>
      </c>
      <c r="J48" s="68">
        <v>30</v>
      </c>
      <c r="K48" s="28"/>
      <c r="L48" s="68">
        <v>42</v>
      </c>
      <c r="M48" s="28"/>
      <c r="N48" s="68"/>
      <c r="O48" s="28"/>
      <c r="P48" s="68"/>
      <c r="Q48" s="28"/>
      <c r="R48" s="68"/>
      <c r="S48" s="68"/>
      <c r="T48" s="68"/>
      <c r="U48" s="68"/>
      <c r="V48" s="68"/>
      <c r="W48" s="68">
        <v>104</v>
      </c>
      <c r="X48" s="68"/>
      <c r="Y48" s="68"/>
    </row>
    <row r="49" spans="1:25" s="18" customFormat="1" ht="33.75" customHeight="1" x14ac:dyDescent="0.25">
      <c r="A49" s="64" t="s">
        <v>34</v>
      </c>
      <c r="B49" s="64" t="s">
        <v>119</v>
      </c>
      <c r="C49" s="68"/>
      <c r="D49" s="68">
        <v>3</v>
      </c>
      <c r="E49" s="9">
        <f t="shared" si="45"/>
        <v>90</v>
      </c>
      <c r="F49" s="68">
        <v>30</v>
      </c>
      <c r="G49" s="9">
        <f>H49+I49</f>
        <v>60</v>
      </c>
      <c r="H49" s="68">
        <f>J49+L49+N49</f>
        <v>40</v>
      </c>
      <c r="I49" s="15">
        <v>20</v>
      </c>
      <c r="J49" s="68">
        <v>10</v>
      </c>
      <c r="K49" s="28"/>
      <c r="L49" s="68">
        <v>30</v>
      </c>
      <c r="M49" s="28"/>
      <c r="N49" s="68"/>
      <c r="O49" s="28"/>
      <c r="P49" s="68"/>
      <c r="Q49" s="28"/>
      <c r="R49" s="68"/>
      <c r="S49" s="68"/>
      <c r="T49" s="68"/>
      <c r="U49" s="68"/>
      <c r="V49" s="68">
        <v>60</v>
      </c>
      <c r="W49" s="68"/>
      <c r="X49" s="68"/>
      <c r="Y49" s="68"/>
    </row>
    <row r="50" spans="1:25" s="18" customFormat="1" ht="31.5" x14ac:dyDescent="0.25">
      <c r="A50" s="64" t="s">
        <v>35</v>
      </c>
      <c r="B50" s="64" t="s">
        <v>120</v>
      </c>
      <c r="C50" s="68"/>
      <c r="D50" s="68">
        <v>4</v>
      </c>
      <c r="E50" s="9">
        <f t="shared" si="45"/>
        <v>90</v>
      </c>
      <c r="F50" s="68">
        <v>30</v>
      </c>
      <c r="G50" s="9">
        <f t="shared" si="47"/>
        <v>60</v>
      </c>
      <c r="H50" s="68">
        <f t="shared" si="46"/>
        <v>40</v>
      </c>
      <c r="I50" s="15">
        <v>20</v>
      </c>
      <c r="J50" s="68">
        <v>10</v>
      </c>
      <c r="K50" s="28"/>
      <c r="L50" s="68">
        <v>30</v>
      </c>
      <c r="M50" s="28"/>
      <c r="N50" s="68"/>
      <c r="O50" s="28"/>
      <c r="P50" s="68"/>
      <c r="Q50" s="28"/>
      <c r="R50" s="9"/>
      <c r="S50" s="9"/>
      <c r="T50" s="68"/>
      <c r="U50" s="68"/>
      <c r="V50" s="68"/>
      <c r="W50" s="68">
        <v>60</v>
      </c>
      <c r="X50" s="68"/>
      <c r="Y50" s="68"/>
    </row>
    <row r="51" spans="1:25" s="18" customFormat="1" ht="31.5" x14ac:dyDescent="0.25">
      <c r="A51" s="64" t="s">
        <v>36</v>
      </c>
      <c r="B51" s="64" t="s">
        <v>121</v>
      </c>
      <c r="C51" s="68"/>
      <c r="D51" s="68">
        <v>3</v>
      </c>
      <c r="E51" s="9">
        <f t="shared" si="45"/>
        <v>100</v>
      </c>
      <c r="F51" s="68">
        <v>33</v>
      </c>
      <c r="G51" s="9">
        <f>H51+I51</f>
        <v>67</v>
      </c>
      <c r="H51" s="68">
        <f>J51+L51+N51</f>
        <v>40</v>
      </c>
      <c r="I51" s="15">
        <v>27</v>
      </c>
      <c r="J51" s="68">
        <v>10</v>
      </c>
      <c r="K51" s="28"/>
      <c r="L51" s="68">
        <v>30</v>
      </c>
      <c r="M51" s="28"/>
      <c r="N51" s="68"/>
      <c r="O51" s="28"/>
      <c r="P51" s="68"/>
      <c r="Q51" s="28"/>
      <c r="R51" s="68"/>
      <c r="S51" s="68"/>
      <c r="T51" s="68"/>
      <c r="U51" s="68"/>
      <c r="V51" s="68">
        <v>67</v>
      </c>
      <c r="W51" s="68"/>
      <c r="X51" s="68"/>
      <c r="Y51" s="68"/>
    </row>
    <row r="52" spans="1:25" s="18" customFormat="1" ht="47.25" x14ac:dyDescent="0.25">
      <c r="A52" s="64" t="s">
        <v>37</v>
      </c>
      <c r="B52" s="64" t="s">
        <v>72</v>
      </c>
      <c r="C52" s="10"/>
      <c r="D52" s="10">
        <v>6</v>
      </c>
      <c r="E52" s="9">
        <f t="shared" si="45"/>
        <v>90</v>
      </c>
      <c r="F52" s="10">
        <v>30</v>
      </c>
      <c r="G52" s="9">
        <f>H52+I52</f>
        <v>60</v>
      </c>
      <c r="H52" s="68">
        <f>J52+L52+N52</f>
        <v>40</v>
      </c>
      <c r="I52" s="15">
        <v>20</v>
      </c>
      <c r="J52" s="68">
        <v>20</v>
      </c>
      <c r="K52" s="30"/>
      <c r="L52" s="10">
        <v>20</v>
      </c>
      <c r="M52" s="30"/>
      <c r="N52" s="10"/>
      <c r="O52" s="30"/>
      <c r="P52" s="10"/>
      <c r="Q52" s="30"/>
      <c r="R52" s="10"/>
      <c r="S52" s="10"/>
      <c r="T52" s="10"/>
      <c r="U52" s="10"/>
      <c r="V52" s="10"/>
      <c r="W52" s="10"/>
      <c r="X52" s="10"/>
      <c r="Y52" s="10">
        <v>60</v>
      </c>
    </row>
    <row r="53" spans="1:25" s="18" customFormat="1" ht="32.25" customHeight="1" x14ac:dyDescent="0.25">
      <c r="A53" s="64" t="s">
        <v>38</v>
      </c>
      <c r="B53" s="64" t="s">
        <v>122</v>
      </c>
      <c r="C53" s="68">
        <v>3</v>
      </c>
      <c r="D53" s="68"/>
      <c r="E53" s="9">
        <f t="shared" si="45"/>
        <v>123</v>
      </c>
      <c r="F53" s="68">
        <v>41</v>
      </c>
      <c r="G53" s="9">
        <f t="shared" si="47"/>
        <v>82</v>
      </c>
      <c r="H53" s="68">
        <f t="shared" si="46"/>
        <v>46</v>
      </c>
      <c r="I53" s="15">
        <v>36</v>
      </c>
      <c r="J53" s="68">
        <v>6</v>
      </c>
      <c r="K53" s="68"/>
      <c r="L53" s="68">
        <v>40</v>
      </c>
      <c r="M53" s="68"/>
      <c r="N53" s="68"/>
      <c r="O53" s="68"/>
      <c r="P53" s="68"/>
      <c r="Q53" s="68"/>
      <c r="R53" s="68"/>
      <c r="S53" s="68"/>
      <c r="T53" s="68"/>
      <c r="U53" s="68"/>
      <c r="V53" s="68">
        <v>82</v>
      </c>
      <c r="W53" s="68"/>
      <c r="X53" s="68"/>
      <c r="Y53" s="68"/>
    </row>
    <row r="54" spans="1:25" s="18" customFormat="1" ht="31.5" x14ac:dyDescent="0.25">
      <c r="A54" s="64" t="s">
        <v>39</v>
      </c>
      <c r="B54" s="64" t="s">
        <v>123</v>
      </c>
      <c r="C54" s="9"/>
      <c r="D54" s="9">
        <v>5</v>
      </c>
      <c r="E54" s="9">
        <f t="shared" si="45"/>
        <v>81</v>
      </c>
      <c r="F54" s="9">
        <v>27</v>
      </c>
      <c r="G54" s="9">
        <f t="shared" si="47"/>
        <v>54</v>
      </c>
      <c r="H54" s="9">
        <f t="shared" si="46"/>
        <v>36</v>
      </c>
      <c r="I54" s="15">
        <v>18</v>
      </c>
      <c r="J54" s="9">
        <v>16</v>
      </c>
      <c r="K54" s="9"/>
      <c r="L54" s="9">
        <v>20</v>
      </c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>
        <v>54</v>
      </c>
      <c r="Y54" s="9"/>
    </row>
    <row r="55" spans="1:25" s="18" customFormat="1" x14ac:dyDescent="0.25">
      <c r="A55" s="64" t="s">
        <v>40</v>
      </c>
      <c r="B55" s="64" t="s">
        <v>124</v>
      </c>
      <c r="C55" s="9"/>
      <c r="D55" s="9">
        <v>6</v>
      </c>
      <c r="E55" s="9">
        <f t="shared" si="45"/>
        <v>102</v>
      </c>
      <c r="F55" s="9">
        <v>34</v>
      </c>
      <c r="G55" s="9">
        <f>H55+I55</f>
        <v>68</v>
      </c>
      <c r="H55" s="9">
        <f>J55+L55+N55</f>
        <v>36</v>
      </c>
      <c r="I55" s="15">
        <v>32</v>
      </c>
      <c r="J55" s="9">
        <v>6</v>
      </c>
      <c r="K55" s="15"/>
      <c r="L55" s="9">
        <v>30</v>
      </c>
      <c r="M55" s="15"/>
      <c r="N55" s="9"/>
      <c r="O55" s="15"/>
      <c r="P55" s="9"/>
      <c r="Q55" s="15"/>
      <c r="R55" s="9"/>
      <c r="S55" s="9"/>
      <c r="T55" s="9"/>
      <c r="U55" s="9"/>
      <c r="V55" s="9"/>
      <c r="W55" s="9"/>
      <c r="X55" s="9">
        <v>12</v>
      </c>
      <c r="Y55" s="9">
        <v>56</v>
      </c>
    </row>
    <row r="56" spans="1:25" s="18" customFormat="1" ht="42.75" customHeight="1" thickBot="1" x14ac:dyDescent="0.3">
      <c r="A56" s="29" t="s">
        <v>77</v>
      </c>
      <c r="B56" s="29" t="s">
        <v>41</v>
      </c>
      <c r="C56" s="68"/>
      <c r="D56" s="68">
        <v>4</v>
      </c>
      <c r="E56" s="9">
        <f t="shared" si="45"/>
        <v>102</v>
      </c>
      <c r="F56" s="68">
        <v>34</v>
      </c>
      <c r="G56" s="9">
        <f>H56+I56</f>
        <v>68</v>
      </c>
      <c r="H56" s="68">
        <f>J56+L56+N56</f>
        <v>68</v>
      </c>
      <c r="I56" s="15">
        <f t="shared" si="46"/>
        <v>0</v>
      </c>
      <c r="J56" s="68">
        <v>46</v>
      </c>
      <c r="K56" s="28"/>
      <c r="L56" s="68">
        <v>22</v>
      </c>
      <c r="M56" s="28"/>
      <c r="N56" s="68"/>
      <c r="O56" s="28"/>
      <c r="P56" s="68"/>
      <c r="Q56" s="28"/>
      <c r="R56" s="68"/>
      <c r="S56" s="68"/>
      <c r="T56" s="68"/>
      <c r="U56" s="68"/>
      <c r="V56" s="68">
        <v>20</v>
      </c>
      <c r="W56" s="68">
        <v>48</v>
      </c>
      <c r="X56" s="68"/>
      <c r="Y56" s="68"/>
    </row>
    <row r="57" spans="1:25" s="24" customFormat="1" ht="21" customHeight="1" thickBot="1" x14ac:dyDescent="0.3">
      <c r="A57" s="25"/>
      <c r="B57" s="39" t="s">
        <v>76</v>
      </c>
      <c r="C57" s="8">
        <v>3</v>
      </c>
      <c r="D57" s="8">
        <v>7</v>
      </c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</row>
    <row r="58" spans="1:25" s="24" customFormat="1" ht="23.25" customHeight="1" thickBot="1" x14ac:dyDescent="0.3">
      <c r="A58" s="55" t="s">
        <v>42</v>
      </c>
      <c r="B58" s="56" t="s">
        <v>43</v>
      </c>
      <c r="C58" s="40"/>
      <c r="D58" s="40"/>
      <c r="E58" s="40">
        <f>E59+E62+E66+E69+E73+E78</f>
        <v>1775</v>
      </c>
      <c r="F58" s="40">
        <f t="shared" ref="F58:X58" si="48">F59+F62+F66+F69+F73+F78</f>
        <v>424</v>
      </c>
      <c r="G58" s="40">
        <f t="shared" si="48"/>
        <v>847</v>
      </c>
      <c r="H58" s="40">
        <f t="shared" si="48"/>
        <v>616</v>
      </c>
      <c r="I58" s="40">
        <f t="shared" si="48"/>
        <v>231</v>
      </c>
      <c r="J58" s="40">
        <f t="shared" si="48"/>
        <v>244</v>
      </c>
      <c r="K58" s="40">
        <f t="shared" si="48"/>
        <v>231</v>
      </c>
      <c r="L58" s="40">
        <f t="shared" si="48"/>
        <v>352</v>
      </c>
      <c r="M58" s="40">
        <f t="shared" si="48"/>
        <v>0</v>
      </c>
      <c r="N58" s="40">
        <f t="shared" si="48"/>
        <v>20</v>
      </c>
      <c r="O58" s="40">
        <f t="shared" si="48"/>
        <v>0</v>
      </c>
      <c r="P58" s="40">
        <f t="shared" si="48"/>
        <v>504</v>
      </c>
      <c r="Q58" s="40">
        <f t="shared" si="48"/>
        <v>0</v>
      </c>
      <c r="R58" s="40">
        <f t="shared" si="48"/>
        <v>0</v>
      </c>
      <c r="S58" s="40">
        <f t="shared" si="48"/>
        <v>0</v>
      </c>
      <c r="T58" s="40">
        <f t="shared" si="48"/>
        <v>0</v>
      </c>
      <c r="U58" s="40">
        <f t="shared" si="48"/>
        <v>0</v>
      </c>
      <c r="V58" s="40">
        <f t="shared" si="48"/>
        <v>105</v>
      </c>
      <c r="W58" s="40">
        <f t="shared" si="48"/>
        <v>352</v>
      </c>
      <c r="X58" s="40">
        <f t="shared" si="48"/>
        <v>286</v>
      </c>
      <c r="Y58" s="40">
        <f t="shared" ref="Y58" si="49">Y59+Y62+Y66+Y69+Y73+Y78</f>
        <v>104</v>
      </c>
    </row>
    <row r="59" spans="1:25" s="18" customFormat="1" ht="83.25" customHeight="1" thickBot="1" x14ac:dyDescent="0.3">
      <c r="A59" s="50" t="s">
        <v>125</v>
      </c>
      <c r="B59" s="50" t="s">
        <v>126</v>
      </c>
      <c r="C59" s="8">
        <v>4</v>
      </c>
      <c r="D59" s="8"/>
      <c r="E59" s="8">
        <f t="shared" ref="E59:S59" si="50">SUM(E60:E61)</f>
        <v>323</v>
      </c>
      <c r="F59" s="8">
        <f t="shared" si="50"/>
        <v>96</v>
      </c>
      <c r="G59" s="8">
        <f t="shared" si="50"/>
        <v>191</v>
      </c>
      <c r="H59" s="8">
        <f t="shared" si="50"/>
        <v>150</v>
      </c>
      <c r="I59" s="8">
        <f t="shared" si="50"/>
        <v>41</v>
      </c>
      <c r="J59" s="8">
        <f t="shared" si="50"/>
        <v>64</v>
      </c>
      <c r="K59" s="8">
        <f t="shared" si="50"/>
        <v>41</v>
      </c>
      <c r="L59" s="8">
        <f t="shared" si="50"/>
        <v>86</v>
      </c>
      <c r="M59" s="8">
        <f t="shared" si="50"/>
        <v>0</v>
      </c>
      <c r="N59" s="8">
        <f t="shared" si="50"/>
        <v>0</v>
      </c>
      <c r="O59" s="8">
        <f t="shared" si="50"/>
        <v>0</v>
      </c>
      <c r="P59" s="8">
        <f t="shared" si="50"/>
        <v>36</v>
      </c>
      <c r="Q59" s="8">
        <f t="shared" si="50"/>
        <v>0</v>
      </c>
      <c r="R59" s="8">
        <f t="shared" si="50"/>
        <v>0</v>
      </c>
      <c r="S59" s="8">
        <f t="shared" si="50"/>
        <v>0</v>
      </c>
      <c r="T59" s="8">
        <f t="shared" ref="T59:Y59" si="51">SUM(T60:T60)</f>
        <v>0</v>
      </c>
      <c r="U59" s="8">
        <f t="shared" si="51"/>
        <v>0</v>
      </c>
      <c r="V59" s="8">
        <f t="shared" si="51"/>
        <v>105</v>
      </c>
      <c r="W59" s="8">
        <f t="shared" si="51"/>
        <v>86</v>
      </c>
      <c r="X59" s="8">
        <f t="shared" si="51"/>
        <v>0</v>
      </c>
      <c r="Y59" s="8">
        <f t="shared" si="51"/>
        <v>0</v>
      </c>
    </row>
    <row r="60" spans="1:25" s="18" customFormat="1" ht="60" customHeight="1" x14ac:dyDescent="0.25">
      <c r="A60" s="64" t="s">
        <v>44</v>
      </c>
      <c r="B60" s="27" t="s">
        <v>127</v>
      </c>
      <c r="C60" s="9">
        <v>4</v>
      </c>
      <c r="D60" s="9"/>
      <c r="E60" s="9">
        <f>G60+F60+R60+S60</f>
        <v>287</v>
      </c>
      <c r="F60" s="9">
        <v>96</v>
      </c>
      <c r="G60" s="9">
        <f>H60+I60</f>
        <v>191</v>
      </c>
      <c r="H60" s="9">
        <f>J60+L60+N60</f>
        <v>150</v>
      </c>
      <c r="I60" s="28">
        <f>K60+M60+O60</f>
        <v>41</v>
      </c>
      <c r="J60" s="9">
        <v>64</v>
      </c>
      <c r="K60" s="15">
        <v>41</v>
      </c>
      <c r="L60" s="9">
        <v>86</v>
      </c>
      <c r="M60" s="15"/>
      <c r="N60" s="9"/>
      <c r="O60" s="15"/>
      <c r="P60" s="9"/>
      <c r="Q60" s="15"/>
      <c r="R60" s="9"/>
      <c r="S60" s="9"/>
      <c r="T60" s="9"/>
      <c r="U60" s="9"/>
      <c r="V60" s="9">
        <v>105</v>
      </c>
      <c r="W60" s="9">
        <v>86</v>
      </c>
      <c r="X60" s="9"/>
      <c r="Y60" s="9"/>
    </row>
    <row r="61" spans="1:25" s="18" customFormat="1" ht="15" customHeight="1" thickBot="1" x14ac:dyDescent="0.3">
      <c r="A61" s="64" t="s">
        <v>45</v>
      </c>
      <c r="B61" s="64" t="s">
        <v>46</v>
      </c>
      <c r="C61" s="68"/>
      <c r="D61" s="68">
        <v>4</v>
      </c>
      <c r="E61" s="68">
        <v>36</v>
      </c>
      <c r="F61" s="68"/>
      <c r="G61" s="68"/>
      <c r="H61" s="68"/>
      <c r="I61" s="28"/>
      <c r="J61" s="68"/>
      <c r="K61" s="28"/>
      <c r="L61" s="68"/>
      <c r="M61" s="28"/>
      <c r="N61" s="68"/>
      <c r="O61" s="28"/>
      <c r="P61" s="68">
        <v>36</v>
      </c>
      <c r="Q61" s="28"/>
      <c r="R61" s="68"/>
      <c r="S61" s="68"/>
      <c r="T61" s="68"/>
      <c r="U61" s="68"/>
      <c r="V61" s="68"/>
      <c r="W61" s="68">
        <v>36</v>
      </c>
      <c r="X61" s="68"/>
      <c r="Y61" s="68"/>
    </row>
    <row r="62" spans="1:25" s="18" customFormat="1" ht="63.75" customHeight="1" thickBot="1" x14ac:dyDescent="0.3">
      <c r="A62" s="66" t="s">
        <v>47</v>
      </c>
      <c r="B62" s="66" t="s">
        <v>128</v>
      </c>
      <c r="C62" s="8">
        <v>5</v>
      </c>
      <c r="D62" s="8"/>
      <c r="E62" s="8">
        <f t="shared" ref="E62:S62" si="52">SUM(E63:E65)</f>
        <v>426</v>
      </c>
      <c r="F62" s="8">
        <f t="shared" si="52"/>
        <v>106</v>
      </c>
      <c r="G62" s="8">
        <f t="shared" si="52"/>
        <v>212</v>
      </c>
      <c r="H62" s="8">
        <f t="shared" si="52"/>
        <v>142</v>
      </c>
      <c r="I62" s="8">
        <f t="shared" si="52"/>
        <v>70</v>
      </c>
      <c r="J62" s="8">
        <f t="shared" si="52"/>
        <v>36</v>
      </c>
      <c r="K62" s="8">
        <f t="shared" si="52"/>
        <v>70</v>
      </c>
      <c r="L62" s="8">
        <f t="shared" si="52"/>
        <v>106</v>
      </c>
      <c r="M62" s="8">
        <f t="shared" si="52"/>
        <v>0</v>
      </c>
      <c r="N62" s="8">
        <f t="shared" si="52"/>
        <v>0</v>
      </c>
      <c r="O62" s="8">
        <f t="shared" si="52"/>
        <v>0</v>
      </c>
      <c r="P62" s="8">
        <f t="shared" si="52"/>
        <v>108</v>
      </c>
      <c r="Q62" s="8">
        <f t="shared" si="52"/>
        <v>0</v>
      </c>
      <c r="R62" s="8">
        <f t="shared" si="52"/>
        <v>0</v>
      </c>
      <c r="S62" s="8">
        <f t="shared" si="52"/>
        <v>0</v>
      </c>
      <c r="T62" s="8">
        <f t="shared" ref="T62:Y62" si="53">SUM(T63:T63)</f>
        <v>0</v>
      </c>
      <c r="U62" s="8">
        <f t="shared" si="53"/>
        <v>0</v>
      </c>
      <c r="V62" s="8">
        <f t="shared" si="53"/>
        <v>0</v>
      </c>
      <c r="W62" s="8">
        <f t="shared" si="53"/>
        <v>0</v>
      </c>
      <c r="X62" s="8">
        <f t="shared" si="53"/>
        <v>212</v>
      </c>
      <c r="Y62" s="8">
        <f t="shared" si="53"/>
        <v>0</v>
      </c>
    </row>
    <row r="63" spans="1:25" s="18" customFormat="1" ht="54.75" customHeight="1" x14ac:dyDescent="0.25">
      <c r="A63" s="64" t="s">
        <v>48</v>
      </c>
      <c r="B63" s="64" t="s">
        <v>129</v>
      </c>
      <c r="C63" s="9">
        <v>5</v>
      </c>
      <c r="D63" s="9"/>
      <c r="E63" s="9">
        <f>G63+F63+R63+S63</f>
        <v>318</v>
      </c>
      <c r="F63" s="9">
        <v>106</v>
      </c>
      <c r="G63" s="9">
        <f>H63+I63</f>
        <v>212</v>
      </c>
      <c r="H63" s="9">
        <f>J63+L63+N63</f>
        <v>142</v>
      </c>
      <c r="I63" s="15">
        <f>K63+M63+O63</f>
        <v>70</v>
      </c>
      <c r="J63" s="9">
        <v>36</v>
      </c>
      <c r="K63" s="15">
        <v>70</v>
      </c>
      <c r="L63" s="9">
        <v>106</v>
      </c>
      <c r="M63" s="15"/>
      <c r="N63" s="9"/>
      <c r="O63" s="15"/>
      <c r="P63" s="9"/>
      <c r="Q63" s="15"/>
      <c r="R63" s="9"/>
      <c r="S63" s="9"/>
      <c r="T63" s="9"/>
      <c r="U63" s="9"/>
      <c r="V63" s="9"/>
      <c r="W63" s="9"/>
      <c r="X63" s="9">
        <v>212</v>
      </c>
      <c r="Y63" s="9"/>
    </row>
    <row r="64" spans="1:25" s="18" customFormat="1" ht="48" customHeight="1" x14ac:dyDescent="0.25">
      <c r="A64" s="64" t="s">
        <v>105</v>
      </c>
      <c r="B64" s="64" t="s">
        <v>46</v>
      </c>
      <c r="C64" s="68"/>
      <c r="D64" s="68">
        <v>5</v>
      </c>
      <c r="E64" s="68">
        <v>36</v>
      </c>
      <c r="F64" s="68"/>
      <c r="G64" s="9"/>
      <c r="H64" s="68"/>
      <c r="I64" s="15"/>
      <c r="J64" s="68"/>
      <c r="K64" s="28"/>
      <c r="L64" s="68"/>
      <c r="M64" s="28"/>
      <c r="N64" s="68"/>
      <c r="O64" s="28"/>
      <c r="P64" s="68">
        <v>36</v>
      </c>
      <c r="Q64" s="28"/>
      <c r="R64" s="68"/>
      <c r="S64" s="68"/>
      <c r="T64" s="68"/>
      <c r="U64" s="68"/>
      <c r="V64" s="68"/>
      <c r="W64" s="68"/>
      <c r="X64" s="68">
        <v>36</v>
      </c>
      <c r="Y64" s="68"/>
    </row>
    <row r="65" spans="1:25" s="18" customFormat="1" ht="32.25" thickBot="1" x14ac:dyDescent="0.3">
      <c r="A65" s="64" t="s">
        <v>103</v>
      </c>
      <c r="B65" s="64" t="s">
        <v>75</v>
      </c>
      <c r="C65" s="14"/>
      <c r="D65" s="14">
        <v>5</v>
      </c>
      <c r="E65" s="14">
        <v>72</v>
      </c>
      <c r="F65" s="14"/>
      <c r="G65" s="14"/>
      <c r="H65" s="14"/>
      <c r="I65" s="32"/>
      <c r="J65" s="14"/>
      <c r="K65" s="32"/>
      <c r="L65" s="14"/>
      <c r="M65" s="32"/>
      <c r="N65" s="14"/>
      <c r="O65" s="32"/>
      <c r="P65" s="14">
        <v>72</v>
      </c>
      <c r="Q65" s="32"/>
      <c r="R65" s="14"/>
      <c r="S65" s="14"/>
      <c r="T65" s="68"/>
      <c r="U65" s="68"/>
      <c r="V65" s="68"/>
      <c r="W65" s="68"/>
      <c r="X65" s="68">
        <v>72</v>
      </c>
      <c r="Y65" s="68"/>
    </row>
    <row r="66" spans="1:25" s="18" customFormat="1" ht="77.25" customHeight="1" thickBot="1" x14ac:dyDescent="0.3">
      <c r="A66" s="66" t="s">
        <v>130</v>
      </c>
      <c r="B66" s="66" t="s">
        <v>131</v>
      </c>
      <c r="C66" s="8">
        <v>5</v>
      </c>
      <c r="D66" s="41"/>
      <c r="E66" s="8">
        <f t="shared" ref="E66:S66" si="54">SUM(E67:E68)</f>
        <v>474</v>
      </c>
      <c r="F66" s="8">
        <f t="shared" si="54"/>
        <v>134</v>
      </c>
      <c r="G66" s="8">
        <f t="shared" si="54"/>
        <v>268</v>
      </c>
      <c r="H66" s="8">
        <f t="shared" si="54"/>
        <v>182</v>
      </c>
      <c r="I66" s="8">
        <f t="shared" si="54"/>
        <v>86</v>
      </c>
      <c r="J66" s="8">
        <f t="shared" si="54"/>
        <v>72</v>
      </c>
      <c r="K66" s="8">
        <f t="shared" si="54"/>
        <v>86</v>
      </c>
      <c r="L66" s="8">
        <f t="shared" si="54"/>
        <v>90</v>
      </c>
      <c r="M66" s="8">
        <f t="shared" si="54"/>
        <v>0</v>
      </c>
      <c r="N66" s="8">
        <f t="shared" si="54"/>
        <v>20</v>
      </c>
      <c r="O66" s="8">
        <f t="shared" si="54"/>
        <v>0</v>
      </c>
      <c r="P66" s="8">
        <f t="shared" si="54"/>
        <v>72</v>
      </c>
      <c r="Q66" s="8">
        <f t="shared" si="54"/>
        <v>0</v>
      </c>
      <c r="R66" s="8">
        <f t="shared" si="54"/>
        <v>0</v>
      </c>
      <c r="S66" s="8">
        <f t="shared" si="54"/>
        <v>0</v>
      </c>
      <c r="T66" s="12">
        <f t="shared" ref="T66:Y66" si="55">SUM(T67:T67)</f>
        <v>0</v>
      </c>
      <c r="U66" s="12">
        <f t="shared" si="55"/>
        <v>0</v>
      </c>
      <c r="V66" s="12">
        <f t="shared" si="55"/>
        <v>0</v>
      </c>
      <c r="W66" s="12">
        <f t="shared" si="55"/>
        <v>194</v>
      </c>
      <c r="X66" s="12">
        <f t="shared" si="55"/>
        <v>74</v>
      </c>
      <c r="Y66" s="12">
        <f t="shared" si="55"/>
        <v>0</v>
      </c>
    </row>
    <row r="67" spans="1:25" s="18" customFormat="1" ht="45.75" customHeight="1" x14ac:dyDescent="0.25">
      <c r="A67" s="64" t="s">
        <v>132</v>
      </c>
      <c r="B67" s="64" t="s">
        <v>133</v>
      </c>
      <c r="C67" s="9">
        <v>5</v>
      </c>
      <c r="D67" s="9"/>
      <c r="E67" s="9">
        <f t="shared" ref="E67" si="56">G67+F67+R67+S67</f>
        <v>402</v>
      </c>
      <c r="F67" s="9">
        <v>134</v>
      </c>
      <c r="G67" s="9">
        <f>H67+I67</f>
        <v>268</v>
      </c>
      <c r="H67" s="9">
        <f>J67+L67+N67</f>
        <v>182</v>
      </c>
      <c r="I67" s="15">
        <f t="shared" ref="I67" si="57">K67+M67+O67</f>
        <v>86</v>
      </c>
      <c r="J67" s="9">
        <v>72</v>
      </c>
      <c r="K67" s="15">
        <v>86</v>
      </c>
      <c r="L67" s="9">
        <v>90</v>
      </c>
      <c r="M67" s="15"/>
      <c r="N67" s="9">
        <v>20</v>
      </c>
      <c r="O67" s="15"/>
      <c r="P67" s="9"/>
      <c r="Q67" s="15"/>
      <c r="R67" s="9"/>
      <c r="S67" s="9"/>
      <c r="T67" s="9"/>
      <c r="U67" s="9"/>
      <c r="V67" s="9"/>
      <c r="W67" s="9">
        <v>194</v>
      </c>
      <c r="X67" s="9">
        <v>74</v>
      </c>
      <c r="Y67" s="9"/>
    </row>
    <row r="68" spans="1:25" s="18" customFormat="1" ht="37.5" customHeight="1" thickBot="1" x14ac:dyDescent="0.3">
      <c r="A68" s="64" t="s">
        <v>134</v>
      </c>
      <c r="B68" s="64" t="s">
        <v>46</v>
      </c>
      <c r="C68" s="10"/>
      <c r="D68" s="10">
        <v>5</v>
      </c>
      <c r="E68" s="10">
        <v>72</v>
      </c>
      <c r="F68" s="10"/>
      <c r="G68" s="10"/>
      <c r="H68" s="10"/>
      <c r="I68" s="30"/>
      <c r="J68" s="10"/>
      <c r="K68" s="30"/>
      <c r="L68" s="10"/>
      <c r="M68" s="30"/>
      <c r="N68" s="10"/>
      <c r="O68" s="30"/>
      <c r="P68" s="10">
        <v>72</v>
      </c>
      <c r="Q68" s="30"/>
      <c r="R68" s="10"/>
      <c r="S68" s="10"/>
      <c r="T68" s="10"/>
      <c r="U68" s="10"/>
      <c r="V68" s="10"/>
      <c r="W68" s="10"/>
      <c r="X68" s="10">
        <v>72</v>
      </c>
      <c r="Y68" s="10"/>
    </row>
    <row r="69" spans="1:25" s="18" customFormat="1" ht="37.5" customHeight="1" thickBot="1" x14ac:dyDescent="0.3">
      <c r="A69" s="66" t="s">
        <v>73</v>
      </c>
      <c r="B69" s="59" t="s">
        <v>135</v>
      </c>
      <c r="C69" s="60">
        <v>6</v>
      </c>
      <c r="D69" s="8"/>
      <c r="E69" s="8">
        <f>E70+E71+E72</f>
        <v>264</v>
      </c>
      <c r="F69" s="8">
        <f t="shared" ref="F69:S69" si="58">F70+F71+F72</f>
        <v>52</v>
      </c>
      <c r="G69" s="8">
        <f t="shared" si="58"/>
        <v>104</v>
      </c>
      <c r="H69" s="8">
        <f t="shared" si="58"/>
        <v>70</v>
      </c>
      <c r="I69" s="8">
        <f t="shared" si="58"/>
        <v>34</v>
      </c>
      <c r="J69" s="8">
        <f t="shared" si="58"/>
        <v>0</v>
      </c>
      <c r="K69" s="8">
        <f t="shared" si="58"/>
        <v>34</v>
      </c>
      <c r="L69" s="8">
        <f t="shared" si="58"/>
        <v>70</v>
      </c>
      <c r="M69" s="8">
        <f t="shared" si="58"/>
        <v>0</v>
      </c>
      <c r="N69" s="8">
        <f t="shared" si="58"/>
        <v>0</v>
      </c>
      <c r="O69" s="8">
        <f t="shared" si="58"/>
        <v>0</v>
      </c>
      <c r="P69" s="8">
        <f t="shared" si="58"/>
        <v>108</v>
      </c>
      <c r="Q69" s="8">
        <f t="shared" si="58"/>
        <v>0</v>
      </c>
      <c r="R69" s="8">
        <f t="shared" si="58"/>
        <v>0</v>
      </c>
      <c r="S69" s="8">
        <f t="shared" si="58"/>
        <v>0</v>
      </c>
      <c r="T69" s="8">
        <f>T70</f>
        <v>0</v>
      </c>
      <c r="U69" s="8">
        <f t="shared" ref="U69:Y69" si="59">U70</f>
        <v>0</v>
      </c>
      <c r="V69" s="8">
        <f t="shared" si="59"/>
        <v>0</v>
      </c>
      <c r="W69" s="8">
        <f t="shared" si="59"/>
        <v>0</v>
      </c>
      <c r="X69" s="8">
        <f t="shared" si="59"/>
        <v>0</v>
      </c>
      <c r="Y69" s="8">
        <f t="shared" si="59"/>
        <v>104</v>
      </c>
    </row>
    <row r="70" spans="1:25" s="18" customFormat="1" ht="37.5" customHeight="1" x14ac:dyDescent="0.25">
      <c r="A70" s="64" t="s">
        <v>106</v>
      </c>
      <c r="B70" s="66" t="s">
        <v>136</v>
      </c>
      <c r="C70" s="9"/>
      <c r="D70" s="9">
        <v>6</v>
      </c>
      <c r="E70" s="9">
        <f t="shared" ref="E70" si="60">G70+F70+R70+S70</f>
        <v>156</v>
      </c>
      <c r="F70" s="9">
        <v>52</v>
      </c>
      <c r="G70" s="9">
        <f>H70+I70</f>
        <v>104</v>
      </c>
      <c r="H70" s="9">
        <f>J70+L70+N70</f>
        <v>70</v>
      </c>
      <c r="I70" s="15">
        <f t="shared" ref="I70" si="61">K70+M70+O70</f>
        <v>34</v>
      </c>
      <c r="J70" s="9"/>
      <c r="K70" s="15">
        <v>34</v>
      </c>
      <c r="L70" s="9">
        <v>70</v>
      </c>
      <c r="M70" s="15"/>
      <c r="N70" s="9"/>
      <c r="O70" s="15"/>
      <c r="P70" s="9"/>
      <c r="Q70" s="15"/>
      <c r="R70" s="9"/>
      <c r="S70" s="9"/>
      <c r="T70" s="9"/>
      <c r="U70" s="9"/>
      <c r="V70" s="9"/>
      <c r="W70" s="9"/>
      <c r="X70" s="9"/>
      <c r="Y70" s="9">
        <v>104</v>
      </c>
    </row>
    <row r="71" spans="1:25" s="18" customFormat="1" ht="37.5" customHeight="1" x14ac:dyDescent="0.25">
      <c r="A71" s="64" t="s">
        <v>137</v>
      </c>
      <c r="B71" s="64" t="s">
        <v>46</v>
      </c>
      <c r="C71" s="68"/>
      <c r="D71" s="68">
        <v>6</v>
      </c>
      <c r="E71" s="68">
        <v>36</v>
      </c>
      <c r="F71" s="68"/>
      <c r="G71" s="68"/>
      <c r="H71" s="68"/>
      <c r="I71" s="28"/>
      <c r="J71" s="68"/>
      <c r="K71" s="28"/>
      <c r="L71" s="68"/>
      <c r="M71" s="28"/>
      <c r="N71" s="68"/>
      <c r="O71" s="28"/>
      <c r="P71" s="68">
        <v>36</v>
      </c>
      <c r="Q71" s="28"/>
      <c r="R71" s="68"/>
      <c r="S71" s="68"/>
      <c r="T71" s="68"/>
      <c r="U71" s="68"/>
      <c r="V71" s="68"/>
      <c r="W71" s="68"/>
      <c r="X71" s="68"/>
      <c r="Y71" s="68">
        <v>36</v>
      </c>
    </row>
    <row r="72" spans="1:25" s="18" customFormat="1" ht="37.5" customHeight="1" x14ac:dyDescent="0.25">
      <c r="A72" s="64" t="s">
        <v>138</v>
      </c>
      <c r="B72" s="64" t="s">
        <v>139</v>
      </c>
      <c r="C72" s="68"/>
      <c r="D72" s="68">
        <v>6</v>
      </c>
      <c r="E72" s="68">
        <v>72</v>
      </c>
      <c r="F72" s="68"/>
      <c r="G72" s="68"/>
      <c r="H72" s="68"/>
      <c r="I72" s="28"/>
      <c r="J72" s="68"/>
      <c r="K72" s="28"/>
      <c r="L72" s="68"/>
      <c r="M72" s="28"/>
      <c r="N72" s="68"/>
      <c r="O72" s="28"/>
      <c r="P72" s="68">
        <v>72</v>
      </c>
      <c r="Q72" s="28"/>
      <c r="R72" s="68"/>
      <c r="S72" s="68"/>
      <c r="T72" s="68"/>
      <c r="U72" s="68"/>
      <c r="V72" s="68"/>
      <c r="W72" s="68"/>
      <c r="X72" s="68"/>
      <c r="Y72" s="68">
        <v>72</v>
      </c>
    </row>
    <row r="73" spans="1:25" s="42" customFormat="1" ht="58.5" customHeight="1" thickBot="1" x14ac:dyDescent="0.3">
      <c r="A73" s="58" t="s">
        <v>140</v>
      </c>
      <c r="B73" s="58" t="s">
        <v>141</v>
      </c>
      <c r="C73" s="38">
        <v>4</v>
      </c>
      <c r="D73" s="38"/>
      <c r="E73" s="38">
        <f t="shared" ref="E73:S73" si="62">SUM(E74:E75)</f>
        <v>144</v>
      </c>
      <c r="F73" s="38">
        <f t="shared" si="62"/>
        <v>36</v>
      </c>
      <c r="G73" s="38">
        <f t="shared" si="62"/>
        <v>72</v>
      </c>
      <c r="H73" s="38">
        <f t="shared" si="62"/>
        <v>72</v>
      </c>
      <c r="I73" s="38">
        <f t="shared" si="62"/>
        <v>0</v>
      </c>
      <c r="J73" s="38">
        <f t="shared" si="62"/>
        <v>72</v>
      </c>
      <c r="K73" s="38">
        <f t="shared" si="62"/>
        <v>0</v>
      </c>
      <c r="L73" s="38">
        <f t="shared" si="62"/>
        <v>0</v>
      </c>
      <c r="M73" s="38">
        <f t="shared" si="62"/>
        <v>0</v>
      </c>
      <c r="N73" s="38">
        <f t="shared" si="62"/>
        <v>0</v>
      </c>
      <c r="O73" s="38">
        <f t="shared" si="62"/>
        <v>0</v>
      </c>
      <c r="P73" s="38">
        <f t="shared" si="62"/>
        <v>36</v>
      </c>
      <c r="Q73" s="38">
        <f t="shared" si="62"/>
        <v>0</v>
      </c>
      <c r="R73" s="38">
        <f t="shared" si="62"/>
        <v>0</v>
      </c>
      <c r="S73" s="38">
        <f t="shared" si="62"/>
        <v>0</v>
      </c>
      <c r="T73" s="38">
        <f t="shared" ref="T73:Y73" si="63">SUM(T74:T74)</f>
        <v>0</v>
      </c>
      <c r="U73" s="38">
        <f t="shared" si="63"/>
        <v>0</v>
      </c>
      <c r="V73" s="38">
        <f t="shared" si="63"/>
        <v>0</v>
      </c>
      <c r="W73" s="38">
        <f t="shared" si="63"/>
        <v>72</v>
      </c>
      <c r="X73" s="38">
        <f t="shared" si="63"/>
        <v>0</v>
      </c>
      <c r="Y73" s="38">
        <f t="shared" si="63"/>
        <v>0</v>
      </c>
    </row>
    <row r="74" spans="1:25" s="18" customFormat="1" ht="52.5" customHeight="1" x14ac:dyDescent="0.25">
      <c r="A74" s="36" t="s">
        <v>142</v>
      </c>
      <c r="B74" s="36" t="s">
        <v>143</v>
      </c>
      <c r="C74" s="9"/>
      <c r="D74" s="9">
        <v>4</v>
      </c>
      <c r="E74" s="9">
        <f t="shared" ref="E74" si="64">G74+F74+R74+S74</f>
        <v>108</v>
      </c>
      <c r="F74" s="9">
        <v>36</v>
      </c>
      <c r="G74" s="9">
        <f>H74+I74</f>
        <v>72</v>
      </c>
      <c r="H74" s="9">
        <f>J74+L74+N74</f>
        <v>72</v>
      </c>
      <c r="I74" s="15">
        <f>K74+M74+O74</f>
        <v>0</v>
      </c>
      <c r="J74" s="9">
        <v>72</v>
      </c>
      <c r="K74" s="15"/>
      <c r="L74" s="9"/>
      <c r="M74" s="15"/>
      <c r="N74" s="9"/>
      <c r="O74" s="15"/>
      <c r="P74" s="9"/>
      <c r="Q74" s="15"/>
      <c r="R74" s="9"/>
      <c r="S74" s="9"/>
      <c r="T74" s="9"/>
      <c r="U74" s="9"/>
      <c r="V74" s="9"/>
      <c r="W74" s="9">
        <v>72</v>
      </c>
      <c r="X74" s="9"/>
      <c r="Y74" s="9"/>
    </row>
    <row r="75" spans="1:25" s="37" customFormat="1" ht="25.5" customHeight="1" thickBot="1" x14ac:dyDescent="0.3">
      <c r="A75" s="57" t="s">
        <v>144</v>
      </c>
      <c r="B75" s="57" t="s">
        <v>46</v>
      </c>
      <c r="C75" s="15"/>
      <c r="D75" s="9">
        <v>4</v>
      </c>
      <c r="E75" s="9">
        <v>36</v>
      </c>
      <c r="F75" s="15"/>
      <c r="G75" s="15"/>
      <c r="H75" s="9"/>
      <c r="I75" s="15"/>
      <c r="J75" s="9"/>
      <c r="K75" s="15"/>
      <c r="L75" s="9"/>
      <c r="M75" s="15"/>
      <c r="N75" s="9"/>
      <c r="O75" s="15"/>
      <c r="P75" s="9">
        <v>36</v>
      </c>
      <c r="Q75" s="15"/>
      <c r="R75" s="15"/>
      <c r="S75" s="15"/>
      <c r="T75" s="15"/>
      <c r="U75" s="15"/>
      <c r="V75" s="15"/>
      <c r="W75" s="15">
        <v>36</v>
      </c>
      <c r="X75" s="15"/>
      <c r="Y75" s="15"/>
    </row>
    <row r="76" spans="1:25" s="24" customFormat="1" ht="21" customHeight="1" thickBot="1" x14ac:dyDescent="0.3">
      <c r="A76" s="25"/>
      <c r="B76" s="39" t="s">
        <v>76</v>
      </c>
      <c r="C76" s="8">
        <v>8</v>
      </c>
      <c r="D76" s="8">
        <v>2</v>
      </c>
      <c r="E76" s="8"/>
      <c r="F76" s="8"/>
      <c r="G76" s="8"/>
      <c r="H76" s="8"/>
      <c r="I76" s="13"/>
      <c r="J76" s="8"/>
      <c r="K76" s="13"/>
      <c r="L76" s="8"/>
      <c r="M76" s="13"/>
      <c r="N76" s="8"/>
      <c r="O76" s="13"/>
      <c r="P76" s="8"/>
      <c r="Q76" s="13"/>
      <c r="R76" s="8"/>
      <c r="S76" s="8"/>
      <c r="T76" s="8"/>
      <c r="U76" s="8"/>
      <c r="V76" s="8"/>
      <c r="W76" s="8"/>
      <c r="X76" s="8"/>
      <c r="Y76" s="8"/>
    </row>
    <row r="77" spans="1:25" s="24" customFormat="1" ht="28.5" customHeight="1" x14ac:dyDescent="0.25">
      <c r="A77" s="74" t="s">
        <v>49</v>
      </c>
      <c r="B77" s="74"/>
      <c r="C77" s="65">
        <v>15</v>
      </c>
      <c r="D77" s="67">
        <v>29</v>
      </c>
      <c r="E77" s="67"/>
      <c r="F77" s="67"/>
      <c r="G77" s="67"/>
      <c r="H77" s="67"/>
      <c r="I77" s="43"/>
      <c r="J77" s="67"/>
      <c r="K77" s="43"/>
      <c r="L77" s="67"/>
      <c r="M77" s="43"/>
      <c r="N77" s="67"/>
      <c r="O77" s="43"/>
      <c r="P77" s="67"/>
      <c r="Q77" s="43"/>
      <c r="R77" s="67"/>
      <c r="S77" s="67"/>
      <c r="T77" s="67">
        <f>T9+T31</f>
        <v>576</v>
      </c>
      <c r="U77" s="67">
        <f t="shared" ref="U77:Y77" si="65">U9+U31</f>
        <v>828</v>
      </c>
      <c r="V77" s="67">
        <f t="shared" si="65"/>
        <v>576</v>
      </c>
      <c r="W77" s="67">
        <f t="shared" si="65"/>
        <v>756</v>
      </c>
      <c r="X77" s="67">
        <f t="shared" si="65"/>
        <v>396</v>
      </c>
      <c r="Y77" s="67">
        <f t="shared" si="65"/>
        <v>396</v>
      </c>
    </row>
    <row r="78" spans="1:25" s="18" customFormat="1" ht="30.75" customHeight="1" x14ac:dyDescent="0.25">
      <c r="A78" s="66" t="s">
        <v>50</v>
      </c>
      <c r="B78" s="66" t="s">
        <v>51</v>
      </c>
      <c r="C78" s="66"/>
      <c r="D78" s="68">
        <v>8</v>
      </c>
      <c r="E78" s="68">
        <v>144</v>
      </c>
      <c r="F78" s="68"/>
      <c r="G78" s="68"/>
      <c r="H78" s="68"/>
      <c r="I78" s="28"/>
      <c r="J78" s="68"/>
      <c r="K78" s="28"/>
      <c r="L78" s="68"/>
      <c r="M78" s="28"/>
      <c r="N78" s="68"/>
      <c r="O78" s="28"/>
      <c r="P78" s="68">
        <v>144</v>
      </c>
      <c r="Q78" s="28"/>
      <c r="R78" s="68"/>
      <c r="S78" s="68"/>
      <c r="T78" s="68"/>
      <c r="U78" s="68"/>
      <c r="V78" s="68"/>
      <c r="W78" s="68"/>
      <c r="X78" s="68"/>
      <c r="Y78" s="68"/>
    </row>
    <row r="79" spans="1:25" s="18" customFormat="1" ht="36" customHeight="1" x14ac:dyDescent="0.25">
      <c r="A79" s="66" t="s">
        <v>52</v>
      </c>
      <c r="B79" s="66" t="s">
        <v>53</v>
      </c>
      <c r="C79" s="66"/>
      <c r="D79" s="68"/>
      <c r="E79" s="68">
        <f t="shared" ref="E79:E81" si="66">G79+F79</f>
        <v>0</v>
      </c>
      <c r="F79" s="68"/>
      <c r="G79" s="68"/>
      <c r="H79" s="68"/>
      <c r="I79" s="28"/>
      <c r="J79" s="68"/>
      <c r="K79" s="28"/>
      <c r="L79" s="68"/>
      <c r="M79" s="28"/>
      <c r="N79" s="68"/>
      <c r="O79" s="28"/>
      <c r="P79" s="68"/>
      <c r="Q79" s="28"/>
      <c r="R79" s="68"/>
      <c r="S79" s="68"/>
      <c r="T79" s="68">
        <f t="shared" ref="T79:Y79" si="67">T7*36</f>
        <v>576</v>
      </c>
      <c r="U79" s="68">
        <f t="shared" si="67"/>
        <v>828</v>
      </c>
      <c r="V79" s="68">
        <f t="shared" si="67"/>
        <v>576</v>
      </c>
      <c r="W79" s="68">
        <f t="shared" si="67"/>
        <v>756</v>
      </c>
      <c r="X79" s="68">
        <f t="shared" si="67"/>
        <v>396</v>
      </c>
      <c r="Y79" s="68">
        <f t="shared" si="67"/>
        <v>396</v>
      </c>
    </row>
    <row r="80" spans="1:25" s="18" customFormat="1" ht="49.5" customHeight="1" x14ac:dyDescent="0.25">
      <c r="A80" s="66" t="s">
        <v>54</v>
      </c>
      <c r="B80" s="66" t="s">
        <v>55</v>
      </c>
      <c r="C80" s="66"/>
      <c r="D80" s="68"/>
      <c r="E80" s="68">
        <f t="shared" si="66"/>
        <v>0</v>
      </c>
      <c r="F80" s="68"/>
      <c r="G80" s="68"/>
      <c r="H80" s="68"/>
      <c r="I80" s="28"/>
      <c r="J80" s="68"/>
      <c r="K80" s="28"/>
      <c r="L80" s="68"/>
      <c r="M80" s="28"/>
      <c r="N80" s="68"/>
      <c r="O80" s="28"/>
      <c r="P80" s="68"/>
      <c r="Q80" s="28"/>
      <c r="R80" s="68"/>
      <c r="S80" s="68"/>
      <c r="T80" s="68"/>
      <c r="U80" s="68"/>
      <c r="V80" s="68"/>
      <c r="W80" s="68"/>
      <c r="X80" s="68"/>
      <c r="Y80" s="68"/>
    </row>
    <row r="81" spans="1:25" s="18" customFormat="1" ht="48" customHeight="1" x14ac:dyDescent="0.25">
      <c r="A81" s="23" t="s">
        <v>56</v>
      </c>
      <c r="B81" s="23" t="s">
        <v>57</v>
      </c>
      <c r="C81" s="23"/>
      <c r="D81" s="10"/>
      <c r="E81" s="68">
        <f t="shared" si="66"/>
        <v>0</v>
      </c>
      <c r="F81" s="10"/>
      <c r="G81" s="10"/>
      <c r="H81" s="68"/>
      <c r="I81" s="28"/>
      <c r="J81" s="68"/>
      <c r="K81" s="28"/>
      <c r="L81" s="68"/>
      <c r="M81" s="28"/>
      <c r="N81" s="68"/>
      <c r="O81" s="28"/>
      <c r="P81" s="68"/>
      <c r="Q81" s="28"/>
      <c r="R81" s="68"/>
      <c r="S81" s="68"/>
      <c r="T81" s="68"/>
      <c r="U81" s="68"/>
      <c r="V81" s="68"/>
      <c r="W81" s="68"/>
      <c r="X81" s="68"/>
      <c r="Y81" s="68"/>
    </row>
    <row r="82" spans="1:25" s="18" customFormat="1" ht="15" customHeight="1" x14ac:dyDescent="0.25">
      <c r="A82" s="73"/>
      <c r="B82" s="73"/>
      <c r="C82" s="73"/>
      <c r="D82" s="73"/>
      <c r="E82" s="64"/>
      <c r="F82" s="64"/>
      <c r="G82" s="64"/>
      <c r="H82" s="68"/>
      <c r="I82" s="44"/>
      <c r="J82" s="16"/>
      <c r="K82" s="44"/>
      <c r="L82" s="72" t="s">
        <v>60</v>
      </c>
      <c r="M82" s="72"/>
      <c r="N82" s="73"/>
      <c r="O82" s="36"/>
      <c r="P82" s="64"/>
      <c r="Q82" s="36"/>
      <c r="R82" s="64"/>
      <c r="S82" s="64"/>
      <c r="T82" s="88"/>
      <c r="U82" s="88"/>
      <c r="V82" s="88"/>
      <c r="W82" s="88"/>
      <c r="X82" s="88"/>
      <c r="Y82" s="88"/>
    </row>
    <row r="83" spans="1:25" s="18" customFormat="1" ht="31.5" customHeight="1" x14ac:dyDescent="0.25">
      <c r="A83" s="73" t="s">
        <v>78</v>
      </c>
      <c r="B83" s="73"/>
      <c r="C83" s="73"/>
      <c r="D83" s="73"/>
      <c r="E83" s="64"/>
      <c r="F83" s="64"/>
      <c r="G83" s="64"/>
      <c r="H83" s="75" t="s">
        <v>49</v>
      </c>
      <c r="I83" s="45"/>
      <c r="J83" s="17"/>
      <c r="K83" s="45"/>
      <c r="L83" s="72"/>
      <c r="M83" s="72"/>
      <c r="N83" s="73"/>
      <c r="O83" s="36"/>
      <c r="P83" s="64"/>
      <c r="Q83" s="36"/>
      <c r="R83" s="64"/>
      <c r="S83" s="64"/>
      <c r="T83" s="88"/>
      <c r="U83" s="88"/>
      <c r="V83" s="88"/>
      <c r="W83" s="88"/>
      <c r="X83" s="88"/>
      <c r="Y83" s="88"/>
    </row>
    <row r="84" spans="1:25" s="18" customFormat="1" x14ac:dyDescent="0.25">
      <c r="A84" s="73"/>
      <c r="B84" s="73"/>
      <c r="C84" s="73"/>
      <c r="D84" s="73"/>
      <c r="E84" s="64"/>
      <c r="F84" s="64"/>
      <c r="G84" s="64"/>
      <c r="H84" s="75"/>
      <c r="I84" s="45"/>
      <c r="J84" s="17"/>
      <c r="K84" s="45"/>
      <c r="L84" s="72"/>
      <c r="M84" s="72"/>
      <c r="N84" s="73"/>
      <c r="O84" s="36"/>
      <c r="P84" s="64"/>
      <c r="Q84" s="36"/>
      <c r="R84" s="64"/>
      <c r="S84" s="64"/>
      <c r="T84" s="88"/>
      <c r="U84" s="88"/>
      <c r="V84" s="88"/>
      <c r="W84" s="88"/>
      <c r="X84" s="88"/>
      <c r="Y84" s="88"/>
    </row>
    <row r="85" spans="1:25" s="18" customFormat="1" x14ac:dyDescent="0.25">
      <c r="A85" s="76" t="s">
        <v>53</v>
      </c>
      <c r="B85" s="76"/>
      <c r="C85" s="76"/>
      <c r="D85" s="76"/>
      <c r="E85" s="66"/>
      <c r="F85" s="66"/>
      <c r="G85" s="66"/>
      <c r="H85" s="75"/>
      <c r="I85" s="45"/>
      <c r="J85" s="17"/>
      <c r="K85" s="45"/>
      <c r="L85" s="72"/>
      <c r="M85" s="72"/>
      <c r="N85" s="73"/>
      <c r="O85" s="36"/>
      <c r="P85" s="64"/>
      <c r="Q85" s="36"/>
      <c r="R85" s="64"/>
      <c r="S85" s="64"/>
      <c r="T85" s="88"/>
      <c r="U85" s="88"/>
      <c r="V85" s="88"/>
      <c r="W85" s="88"/>
      <c r="X85" s="88"/>
      <c r="Y85" s="88"/>
    </row>
    <row r="86" spans="1:25" s="18" customFormat="1" x14ac:dyDescent="0.25">
      <c r="A86" s="76" t="s">
        <v>58</v>
      </c>
      <c r="B86" s="76"/>
      <c r="C86" s="76"/>
      <c r="D86" s="76"/>
      <c r="E86" s="66"/>
      <c r="F86" s="66"/>
      <c r="G86" s="66"/>
      <c r="H86" s="75"/>
      <c r="I86" s="45"/>
      <c r="J86" s="17"/>
      <c r="K86" s="45"/>
      <c r="L86" s="72" t="s">
        <v>61</v>
      </c>
      <c r="M86" s="72"/>
      <c r="N86" s="73"/>
      <c r="O86" s="36"/>
      <c r="P86" s="64"/>
      <c r="Q86" s="36"/>
      <c r="R86" s="64"/>
      <c r="S86" s="64"/>
      <c r="T86" s="68"/>
      <c r="U86" s="68"/>
      <c r="V86" s="68"/>
      <c r="W86" s="68">
        <v>72</v>
      </c>
      <c r="X86" s="68">
        <v>108</v>
      </c>
      <c r="Y86" s="68">
        <v>36</v>
      </c>
    </row>
    <row r="87" spans="1:25" s="18" customFormat="1" ht="31.5" customHeight="1" x14ac:dyDescent="0.25">
      <c r="A87" s="73" t="s">
        <v>59</v>
      </c>
      <c r="B87" s="73"/>
      <c r="C87" s="73"/>
      <c r="D87" s="73"/>
      <c r="E87" s="64"/>
      <c r="F87" s="64"/>
      <c r="G87" s="64"/>
      <c r="H87" s="75"/>
      <c r="I87" s="45"/>
      <c r="J87" s="17"/>
      <c r="K87" s="45"/>
      <c r="L87" s="72" t="s">
        <v>62</v>
      </c>
      <c r="M87" s="72"/>
      <c r="N87" s="73"/>
      <c r="O87" s="36"/>
      <c r="P87" s="64"/>
      <c r="Q87" s="36"/>
      <c r="R87" s="64"/>
      <c r="S87" s="64"/>
      <c r="T87" s="68"/>
      <c r="U87" s="68"/>
      <c r="V87" s="68"/>
      <c r="W87" s="68"/>
      <c r="X87" s="68">
        <v>72</v>
      </c>
      <c r="Y87" s="68">
        <v>72</v>
      </c>
    </row>
    <row r="88" spans="1:25" s="18" customFormat="1" ht="31.5" customHeight="1" x14ac:dyDescent="0.25">
      <c r="A88" s="73" t="s">
        <v>145</v>
      </c>
      <c r="B88" s="73"/>
      <c r="C88" s="73"/>
      <c r="D88" s="73"/>
      <c r="E88" s="64"/>
      <c r="F88" s="64"/>
      <c r="G88" s="64"/>
      <c r="H88" s="75"/>
      <c r="I88" s="45"/>
      <c r="J88" s="17"/>
      <c r="K88" s="45"/>
      <c r="L88" s="72" t="s">
        <v>63</v>
      </c>
      <c r="M88" s="72"/>
      <c r="N88" s="73"/>
      <c r="O88" s="36"/>
      <c r="P88" s="64"/>
      <c r="Q88" s="36"/>
      <c r="R88" s="64"/>
      <c r="S88" s="64"/>
      <c r="T88" s="68"/>
      <c r="U88" s="68"/>
      <c r="V88" s="68"/>
      <c r="W88" s="68"/>
      <c r="X88" s="68"/>
      <c r="Y88" s="68">
        <v>144</v>
      </c>
    </row>
    <row r="89" spans="1:25" s="18" customFormat="1" ht="63" customHeight="1" x14ac:dyDescent="0.25">
      <c r="A89" s="73" t="s">
        <v>81</v>
      </c>
      <c r="B89" s="73"/>
      <c r="C89" s="73"/>
      <c r="D89" s="73"/>
      <c r="E89" s="64"/>
      <c r="F89" s="64"/>
      <c r="G89" s="64"/>
      <c r="H89" s="75"/>
      <c r="I89" s="45"/>
      <c r="J89" s="17"/>
      <c r="K89" s="45"/>
      <c r="L89" s="72" t="s">
        <v>64</v>
      </c>
      <c r="M89" s="72"/>
      <c r="N89" s="73"/>
      <c r="O89" s="36"/>
      <c r="P89" s="64"/>
      <c r="Q89" s="36"/>
      <c r="R89" s="64"/>
      <c r="S89" s="64"/>
      <c r="T89" s="68">
        <v>1</v>
      </c>
      <c r="U89" s="68">
        <v>3</v>
      </c>
      <c r="V89" s="68">
        <v>2</v>
      </c>
      <c r="W89" s="68">
        <v>4</v>
      </c>
      <c r="X89" s="68">
        <v>4</v>
      </c>
      <c r="Y89" s="68">
        <v>1</v>
      </c>
    </row>
    <row r="90" spans="1:25" s="18" customFormat="1" ht="31.5" customHeight="1" x14ac:dyDescent="0.25">
      <c r="A90" s="73" t="s">
        <v>82</v>
      </c>
      <c r="B90" s="73"/>
      <c r="C90" s="73"/>
      <c r="D90" s="73"/>
      <c r="E90" s="64"/>
      <c r="F90" s="64"/>
      <c r="G90" s="64"/>
      <c r="H90" s="75"/>
      <c r="I90" s="45"/>
      <c r="J90" s="17"/>
      <c r="K90" s="45"/>
      <c r="L90" s="72" t="s">
        <v>65</v>
      </c>
      <c r="M90" s="72"/>
      <c r="N90" s="73"/>
      <c r="O90" s="36"/>
      <c r="P90" s="64"/>
      <c r="Q90" s="36"/>
      <c r="R90" s="64"/>
      <c r="S90" s="64"/>
      <c r="T90" s="68">
        <v>1</v>
      </c>
      <c r="U90" s="68">
        <v>10</v>
      </c>
      <c r="V90" s="68">
        <v>4</v>
      </c>
      <c r="W90" s="68">
        <v>6</v>
      </c>
      <c r="X90" s="68">
        <v>1</v>
      </c>
      <c r="Y90" s="68">
        <v>7</v>
      </c>
    </row>
  </sheetData>
  <mergeCells count="45">
    <mergeCell ref="L89:N89"/>
    <mergeCell ref="Y82:Y85"/>
    <mergeCell ref="A1:A7"/>
    <mergeCell ref="B1:B7"/>
    <mergeCell ref="C1:D1"/>
    <mergeCell ref="E1:S1"/>
    <mergeCell ref="T1:Y1"/>
    <mergeCell ref="C2:C7"/>
    <mergeCell ref="D2:D7"/>
    <mergeCell ref="E2:E7"/>
    <mergeCell ref="J4:K6"/>
    <mergeCell ref="L4:M6"/>
    <mergeCell ref="N4:O6"/>
    <mergeCell ref="H2:S2"/>
    <mergeCell ref="T2:U2"/>
    <mergeCell ref="F2:F7"/>
    <mergeCell ref="G2:G7"/>
    <mergeCell ref="J3:O3"/>
    <mergeCell ref="H3:I6"/>
    <mergeCell ref="V2:W2"/>
    <mergeCell ref="X82:X85"/>
    <mergeCell ref="P3:Q6"/>
    <mergeCell ref="R3:R7"/>
    <mergeCell ref="S3:S7"/>
    <mergeCell ref="W82:W85"/>
    <mergeCell ref="T82:T85"/>
    <mergeCell ref="U82:U85"/>
    <mergeCell ref="V82:V85"/>
    <mergeCell ref="X2:Y2"/>
    <mergeCell ref="L87:N87"/>
    <mergeCell ref="A88:D88"/>
    <mergeCell ref="A77:B77"/>
    <mergeCell ref="A82:D82"/>
    <mergeCell ref="L82:N85"/>
    <mergeCell ref="L86:N86"/>
    <mergeCell ref="A87:D87"/>
    <mergeCell ref="A83:D83"/>
    <mergeCell ref="H83:H90"/>
    <mergeCell ref="A84:D84"/>
    <mergeCell ref="A85:D85"/>
    <mergeCell ref="A86:D86"/>
    <mergeCell ref="A90:D90"/>
    <mergeCell ref="L90:N90"/>
    <mergeCell ref="L88:N88"/>
    <mergeCell ref="A89:D89"/>
  </mergeCells>
  <pageMargins left="0.19685039370078741" right="0.19685039370078741" top="0.19685039370078741" bottom="0.19685039370078741" header="0" footer="0"/>
  <pageSetup paperSize="9" scale="55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Титульный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2022-10-05T10:16:48Z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name="NXPowerLiteLastOptimized" pid="2">
    <vt:lpwstr>106650</vt:lpwstr>
  </property>
  <property fmtid="{D5CDD505-2E9C-101B-9397-08002B2CF9AE}" name="NXPowerLiteSettings" pid="3">
    <vt:lpwstr>C7000400038000</vt:lpwstr>
  </property>
  <property fmtid="{D5CDD505-2E9C-101B-9397-08002B2CF9AE}" name="NXPowerLiteVersion" pid="4">
    <vt:lpwstr>S9.2.0</vt:lpwstr>
  </property>
</Properties>
</file>