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jpeg" Extension="jpe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итульный" sheetId="6" r:id="rId1"/>
    <sheet name="Лист1 (3)" sheetId="5" r:id="rId2"/>
  </sheets>
  <calcPr calcId="162913" refMode="R1C1"/>
</workbook>
</file>

<file path=xl/calcChain.xml><?xml version="1.0" encoding="utf-8"?>
<calcChain xmlns="http://schemas.openxmlformats.org/spreadsheetml/2006/main">
  <c r="F77" i="5" l="1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E78" i="5"/>
  <c r="E75" i="5"/>
  <c r="E73" i="5" s="1"/>
  <c r="E74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E68" i="5"/>
  <c r="E70" i="5"/>
  <c r="E69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E63" i="5"/>
  <c r="E65" i="5"/>
  <c r="E64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E30" i="5"/>
  <c r="I46" i="5"/>
  <c r="I44" i="5" s="1"/>
  <c r="I47" i="5"/>
  <c r="I48" i="5"/>
  <c r="I49" i="5"/>
  <c r="I50" i="5"/>
  <c r="G50" i="5" s="1"/>
  <c r="I51" i="5"/>
  <c r="I52" i="5"/>
  <c r="I53" i="5"/>
  <c r="I54" i="5"/>
  <c r="I55" i="5"/>
  <c r="I56" i="5"/>
  <c r="I57" i="5"/>
  <c r="I58" i="5"/>
  <c r="G58" i="5" s="1"/>
  <c r="I59" i="5"/>
  <c r="I60" i="5"/>
  <c r="I61" i="5"/>
  <c r="H46" i="5"/>
  <c r="G46" i="5" s="1"/>
  <c r="H47" i="5"/>
  <c r="G47" i="5" s="1"/>
  <c r="H48" i="5"/>
  <c r="H49" i="5"/>
  <c r="G49" i="5" s="1"/>
  <c r="H50" i="5"/>
  <c r="H51" i="5"/>
  <c r="G51" i="5" s="1"/>
  <c r="H52" i="5"/>
  <c r="G52" i="5" s="1"/>
  <c r="H53" i="5"/>
  <c r="H54" i="5"/>
  <c r="G54" i="5" s="1"/>
  <c r="H55" i="5"/>
  <c r="G55" i="5" s="1"/>
  <c r="H56" i="5"/>
  <c r="H57" i="5"/>
  <c r="G57" i="5" s="1"/>
  <c r="H58" i="5"/>
  <c r="H59" i="5"/>
  <c r="G59" i="5" s="1"/>
  <c r="H60" i="5"/>
  <c r="G60" i="5" s="1"/>
  <c r="G48" i="5"/>
  <c r="E48" i="5" s="1"/>
  <c r="G53" i="5"/>
  <c r="G56" i="5"/>
  <c r="F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X29" i="5" s="1"/>
  <c r="Y44" i="5"/>
  <c r="Z44" i="5"/>
  <c r="AA44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E39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V29" i="5" s="1"/>
  <c r="W30" i="5"/>
  <c r="X30" i="5"/>
  <c r="Y30" i="5"/>
  <c r="Y29" i="5" s="1"/>
  <c r="Z30" i="5"/>
  <c r="Z29" i="5" s="1"/>
  <c r="AA30" i="5"/>
  <c r="T29" i="5"/>
  <c r="G44" i="5" l="1"/>
  <c r="H44" i="5"/>
  <c r="W29" i="5"/>
  <c r="U29" i="5"/>
  <c r="AB90" i="5"/>
  <c r="AB91" i="5"/>
  <c r="AB92" i="5"/>
  <c r="AB94" i="5"/>
  <c r="AB93" i="5"/>
  <c r="AA62" i="5"/>
  <c r="F62" i="5" l="1"/>
  <c r="F29" i="5" s="1"/>
  <c r="G62" i="5"/>
  <c r="G29" i="5" s="1"/>
  <c r="H62" i="5"/>
  <c r="H29" i="5" s="1"/>
  <c r="I62" i="5"/>
  <c r="I29" i="5" s="1"/>
  <c r="J62" i="5"/>
  <c r="J29" i="5" s="1"/>
  <c r="K62" i="5"/>
  <c r="K29" i="5" s="1"/>
  <c r="L62" i="5"/>
  <c r="L29" i="5" s="1"/>
  <c r="M62" i="5"/>
  <c r="M29" i="5" s="1"/>
  <c r="N62" i="5"/>
  <c r="N29" i="5" s="1"/>
  <c r="O62" i="5"/>
  <c r="O29" i="5" s="1"/>
  <c r="P62" i="5"/>
  <c r="P29" i="5" s="1"/>
  <c r="Q62" i="5"/>
  <c r="Q29" i="5" s="1"/>
  <c r="S62" i="5"/>
  <c r="S29" i="5" s="1"/>
  <c r="T62" i="5"/>
  <c r="U62" i="5"/>
  <c r="V62" i="5"/>
  <c r="W62" i="5"/>
  <c r="X62" i="5"/>
  <c r="Y62" i="5"/>
  <c r="Z62" i="5"/>
  <c r="H26" i="5" l="1"/>
  <c r="F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G26" i="5" l="1"/>
  <c r="F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F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E26" i="5" l="1"/>
  <c r="H41" i="5" l="1"/>
  <c r="Q7" i="5" l="1"/>
  <c r="Z7" i="5"/>
  <c r="N7" i="5"/>
  <c r="U7" i="5"/>
  <c r="W7" i="5"/>
  <c r="L7" i="5"/>
  <c r="I25" i="5"/>
  <c r="H25" i="5"/>
  <c r="G27" i="5"/>
  <c r="E27" i="5" s="1"/>
  <c r="I24" i="5"/>
  <c r="H24" i="5"/>
  <c r="I23" i="5"/>
  <c r="H23" i="5"/>
  <c r="H22" i="5"/>
  <c r="I20" i="5"/>
  <c r="H20" i="5"/>
  <c r="I19" i="5"/>
  <c r="H19" i="5"/>
  <c r="I18" i="5"/>
  <c r="H18" i="5"/>
  <c r="I11" i="5"/>
  <c r="H11" i="5"/>
  <c r="I13" i="5"/>
  <c r="H13" i="5"/>
  <c r="I16" i="5"/>
  <c r="H16" i="5"/>
  <c r="I15" i="5"/>
  <c r="H15" i="5"/>
  <c r="I14" i="5"/>
  <c r="H14" i="5"/>
  <c r="I12" i="5"/>
  <c r="H12" i="5"/>
  <c r="I10" i="5"/>
  <c r="H10" i="5"/>
  <c r="I9" i="5"/>
  <c r="H9" i="5"/>
  <c r="G22" i="5" l="1"/>
  <c r="H21" i="5"/>
  <c r="I21" i="5"/>
  <c r="H17" i="5"/>
  <c r="I17" i="5"/>
  <c r="H8" i="5"/>
  <c r="I8" i="5"/>
  <c r="V7" i="5"/>
  <c r="O7" i="5"/>
  <c r="F7" i="5"/>
  <c r="Y7" i="5"/>
  <c r="P7" i="5"/>
  <c r="M7" i="5"/>
  <c r="X7" i="5"/>
  <c r="G16" i="5"/>
  <c r="T7" i="5"/>
  <c r="G18" i="5"/>
  <c r="S7" i="5"/>
  <c r="K7" i="5"/>
  <c r="AA7" i="5"/>
  <c r="R7" i="5"/>
  <c r="J7" i="5"/>
  <c r="G25" i="5"/>
  <c r="E25" i="5" s="1"/>
  <c r="G14" i="5"/>
  <c r="E14" i="5" s="1"/>
  <c r="G19" i="5"/>
  <c r="E19" i="5" s="1"/>
  <c r="G23" i="5"/>
  <c r="G15" i="5"/>
  <c r="E15" i="5" s="1"/>
  <c r="G10" i="5"/>
  <c r="E10" i="5" s="1"/>
  <c r="G12" i="5"/>
  <c r="G13" i="5"/>
  <c r="E13" i="5" s="1"/>
  <c r="G11" i="5"/>
  <c r="E11" i="5" s="1"/>
  <c r="G24" i="5"/>
  <c r="E24" i="5" s="1"/>
  <c r="G20" i="5"/>
  <c r="E20" i="5" s="1"/>
  <c r="G9" i="5"/>
  <c r="E22" i="5"/>
  <c r="G21" i="5" l="1"/>
  <c r="E18" i="5"/>
  <c r="E17" i="5" s="1"/>
  <c r="G17" i="5"/>
  <c r="E16" i="5"/>
  <c r="G8" i="5"/>
  <c r="H7" i="5"/>
  <c r="I7" i="5"/>
  <c r="E23" i="5"/>
  <c r="E21" i="5" s="1"/>
  <c r="E9" i="5"/>
  <c r="I75" i="5"/>
  <c r="I74" i="5"/>
  <c r="H75" i="5"/>
  <c r="H74" i="5"/>
  <c r="H70" i="5"/>
  <c r="H69" i="5"/>
  <c r="G69" i="5" s="1"/>
  <c r="H65" i="5"/>
  <c r="G65" i="5" s="1"/>
  <c r="H64" i="5"/>
  <c r="I45" i="5"/>
  <c r="H61" i="5"/>
  <c r="H45" i="5"/>
  <c r="G41" i="5"/>
  <c r="G42" i="5"/>
  <c r="E42" i="5" s="1"/>
  <c r="H40" i="5"/>
  <c r="I32" i="5"/>
  <c r="I33" i="5"/>
  <c r="I34" i="5"/>
  <c r="I35" i="5"/>
  <c r="I36" i="5"/>
  <c r="I37" i="5"/>
  <c r="I31" i="5"/>
  <c r="H32" i="5"/>
  <c r="H33" i="5"/>
  <c r="H34" i="5"/>
  <c r="H35" i="5"/>
  <c r="H36" i="5"/>
  <c r="H37" i="5"/>
  <c r="H31" i="5"/>
  <c r="E56" i="5" l="1"/>
  <c r="E8" i="5"/>
  <c r="E7" i="5" s="1"/>
  <c r="E55" i="5"/>
  <c r="E59" i="5"/>
  <c r="E51" i="5"/>
  <c r="G32" i="5"/>
  <c r="E32" i="5" s="1"/>
  <c r="G36" i="5"/>
  <c r="E36" i="5" s="1"/>
  <c r="E53" i="5"/>
  <c r="G40" i="5"/>
  <c r="E40" i="5" s="1"/>
  <c r="G7" i="5"/>
  <c r="G75" i="5"/>
  <c r="E60" i="5"/>
  <c r="E52" i="5"/>
  <c r="E41" i="5"/>
  <c r="G45" i="5"/>
  <c r="E54" i="5"/>
  <c r="G35" i="5"/>
  <c r="E35" i="5" s="1"/>
  <c r="G34" i="5"/>
  <c r="E34" i="5" s="1"/>
  <c r="E47" i="5"/>
  <c r="E49" i="5"/>
  <c r="G31" i="5"/>
  <c r="G33" i="5"/>
  <c r="E33" i="5" s="1"/>
  <c r="E57" i="5"/>
  <c r="G37" i="5"/>
  <c r="E37" i="5" s="1"/>
  <c r="E46" i="5"/>
  <c r="G74" i="5"/>
  <c r="E58" i="5"/>
  <c r="E50" i="5"/>
  <c r="E86" i="5"/>
  <c r="E85" i="5"/>
  <c r="AA84" i="5"/>
  <c r="Z84" i="5"/>
  <c r="Y84" i="5"/>
  <c r="X84" i="5"/>
  <c r="W84" i="5"/>
  <c r="V84" i="5"/>
  <c r="U84" i="5"/>
  <c r="T84" i="5"/>
  <c r="E84" i="5"/>
  <c r="E82" i="5"/>
  <c r="I78" i="5"/>
  <c r="H78" i="5"/>
  <c r="AA77" i="5"/>
  <c r="Z77" i="5"/>
  <c r="Y77" i="5"/>
  <c r="X77" i="5"/>
  <c r="W77" i="5"/>
  <c r="V77" i="5"/>
  <c r="U77" i="5"/>
  <c r="T77" i="5"/>
  <c r="R62" i="5"/>
  <c r="R29" i="5" s="1"/>
  <c r="I76" i="5"/>
  <c r="AA73" i="5"/>
  <c r="Z73" i="5"/>
  <c r="Y73" i="5"/>
  <c r="X73" i="5"/>
  <c r="W73" i="5"/>
  <c r="V73" i="5"/>
  <c r="U73" i="5"/>
  <c r="T73" i="5"/>
  <c r="I71" i="5"/>
  <c r="I70" i="5"/>
  <c r="G70" i="5" s="1"/>
  <c r="AA68" i="5"/>
  <c r="Z68" i="5"/>
  <c r="Y68" i="5"/>
  <c r="X68" i="5"/>
  <c r="W68" i="5"/>
  <c r="V68" i="5"/>
  <c r="U68" i="5"/>
  <c r="T68" i="5"/>
  <c r="I64" i="5"/>
  <c r="AA63" i="5"/>
  <c r="Z63" i="5"/>
  <c r="Y63" i="5"/>
  <c r="X63" i="5"/>
  <c r="W63" i="5"/>
  <c r="V63" i="5"/>
  <c r="U63" i="5"/>
  <c r="T63" i="5"/>
  <c r="E44" i="5" l="1"/>
  <c r="G78" i="5"/>
  <c r="E77" i="5" s="1"/>
  <c r="E62" i="5" s="1"/>
  <c r="E29" i="5" s="1"/>
  <c r="AA29" i="5"/>
  <c r="AA82" i="5" s="1"/>
  <c r="E45" i="5"/>
  <c r="E31" i="5"/>
  <c r="G64" i="5"/>
  <c r="W82" i="5" l="1"/>
  <c r="X82" i="5"/>
  <c r="Y82" i="5"/>
  <c r="T82" i="5"/>
  <c r="V82" i="5"/>
  <c r="U82" i="5"/>
  <c r="Z82" i="5"/>
  <c r="J96" i="5" l="1"/>
</calcChain>
</file>

<file path=xl/sharedStrings.xml><?xml version="1.0" encoding="utf-8"?>
<sst xmlns="http://schemas.openxmlformats.org/spreadsheetml/2006/main" count="212" uniqueCount="189">
  <si>
    <t>Индекс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</si>
  <si>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</si>
  <si>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</si>
  <si>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Объем образовательной программы (академических часов)</t>
  </si>
  <si>
    <t>ВСЕГО</t>
  </si>
  <si>
    <t>Самостоятельная работа</t>
  </si>
  <si>
    <t>нагрузка во взаимодействии с преподавателем</t>
  </si>
  <si>
    <t>всего во взаимодействии с преподавателем</t>
  </si>
  <si>
    <t>по учебным дисциплинам и МДК</t>
  </si>
  <si>
    <t>теоретическое обучение</t>
  </si>
  <si>
    <t>лаб. и практических занятий</t>
  </si>
  <si>
    <t>практики</t>
  </si>
  <si>
    <t>консультации</t>
  </si>
  <si>
    <t>промежуточная аттестация</t>
  </si>
  <si>
    <t>Распределение нагрузки</t>
  </si>
  <si>
    <t>I курс</t>
  </si>
  <si>
    <t>II курс</t>
  </si>
  <si>
    <t>III курс</t>
  </si>
  <si>
    <t>по курсам и семестрам (час. в семестр)</t>
  </si>
  <si>
    <t>1 сем.</t>
  </si>
  <si>
    <t>2 сем.</t>
  </si>
  <si>
    <t>3 сем.</t>
  </si>
  <si>
    <t>4 сем.</t>
  </si>
  <si>
    <t>5 сем.</t>
  </si>
  <si>
    <t>6 сем.</t>
  </si>
  <si>
    <t>Русский язык</t>
  </si>
  <si>
    <t>Литература</t>
  </si>
  <si>
    <t>Иностранный язык</t>
  </si>
  <si>
    <t>Физическая культура</t>
  </si>
  <si>
    <t>ОБЖ</t>
  </si>
  <si>
    <t>Астрономия</t>
  </si>
  <si>
    <t>Общеобразовательный цикл</t>
  </si>
  <si>
    <t>Информатика</t>
  </si>
  <si>
    <t>Кубановедение</t>
  </si>
  <si>
    <t>*</t>
  </si>
  <si>
    <t>Индивидуальный проект</t>
  </si>
  <si>
    <t>Всего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</si>
  <si>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</si>
  <si>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</si>
  <si>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</si>
  <si>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</si>
  <si>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</si>
  <si>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</si>
  <si>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</si>
  <si>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</si>
  <si>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ОГСЭ.06</t>
  </si>
  <si>
    <t>ОГСЭ.07</t>
  </si>
  <si>
    <t>ЕН.00</t>
  </si>
  <si>
    <t>Математический и общий естественно – научный цикл</t>
  </si>
  <si>
    <t>ЕН.01</t>
  </si>
  <si>
    <t>Математика</t>
  </si>
  <si>
    <t>ЕН.02</t>
  </si>
  <si>
    <t>Информационные технологии в профессиональной деятельности</t>
  </si>
  <si>
    <t>Профессиональный цикл</t>
  </si>
  <si>
    <t>Общепрофессиональные дисциплины</t>
  </si>
  <si>
    <t>Экономика организации</t>
  </si>
  <si>
    <t>Менеджмент</t>
  </si>
  <si>
    <t>Правовое обеспечение профессиональной деятельности</t>
  </si>
  <si>
    <t>Безопасность жизнедеятельности</t>
  </si>
  <si>
    <t>ПМ.00</t>
  </si>
  <si>
    <t>Профессиональные модули</t>
  </si>
  <si>
    <t>ПМ 01</t>
  </si>
  <si>
    <t>МДК.01.01</t>
  </si>
  <si>
    <t>УП.01</t>
  </si>
  <si>
    <t>Учебная практика</t>
  </si>
  <si>
    <t>ПМ.02</t>
  </si>
  <si>
    <t>МДК.02.01</t>
  </si>
  <si>
    <t>МДК.02.02</t>
  </si>
  <si>
    <t>ПМ.03</t>
  </si>
  <si>
    <t>МДК.03.01</t>
  </si>
  <si>
    <t>ПП.03</t>
  </si>
  <si>
    <t>Производственная практика (по профилю специальности)</t>
  </si>
  <si>
    <t>ПМ.04</t>
  </si>
  <si>
    <t>МДК.04.01</t>
  </si>
  <si>
    <t>УП.04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</si>
  <si>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</si>
  <si>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</si>
  <si>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</si>
  <si>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</si>
  <si>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</si>
  <si>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</si>
  <si>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</si>
  <si>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</si>
  <si>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IV курс</t>
  </si>
  <si>
    <t>7 сем.</t>
  </si>
  <si>
    <t>8 сем.</t>
  </si>
  <si>
    <t>Физика</t>
  </si>
  <si>
    <t>всего</t>
  </si>
  <si>
    <t>3,4,5,6,7,8</t>
  </si>
  <si>
    <t>ЕН.03</t>
  </si>
  <si>
    <t>Экологические основы природопользования</t>
  </si>
  <si>
    <t>Инженерная графика</t>
  </si>
  <si>
    <t>Техническая механика</t>
  </si>
  <si>
    <t>Электротехника и электроника</t>
  </si>
  <si>
    <t>Материалы и изделия</t>
  </si>
  <si>
    <t>Основы гидравлики, теплотехники и аэродинамики</t>
  </si>
  <si>
    <t>Основы геодезии</t>
  </si>
  <si>
    <t>Нормирование труда и сметы</t>
  </si>
  <si>
    <t>Охрана труда</t>
  </si>
  <si>
    <t>Газоснабжение промышленных предприятий</t>
  </si>
  <si>
    <t>Газифицированные котельные агрегаты</t>
  </si>
  <si>
    <t>Участие в проектировании систем газораспределения и газопотребления</t>
  </si>
  <si>
    <t>Особенности  проектировании систем газораспределения и газопотребления</t>
  </si>
  <si>
    <t>МДК.01.02</t>
  </si>
  <si>
    <t>Реализация  проектировании систем газораспределения и газопотребления с использованием компьютерных технологий</t>
  </si>
  <si>
    <t>ПП.01</t>
  </si>
  <si>
    <t>Организация и выполнение работ по строительству и монтажу систем газораспределения и газопотребления</t>
  </si>
  <si>
    <t>Реализация технологических процессов монтажа систем газораспределения и газопотребления</t>
  </si>
  <si>
    <t>Контроль соответствия качества монтажа систем газораспределения и газопотребления требованиям нормативной и технической документации</t>
  </si>
  <si>
    <t>ПП.02</t>
  </si>
  <si>
    <t>Организация, проведение и контроль работ по эксплуатации систем газораспределения и газопотребления</t>
  </si>
  <si>
    <t>Организация и контроль работ по эксплуатации систем газораспределения и газопотребления</t>
  </si>
  <si>
    <t>МДК.03.02</t>
  </si>
  <si>
    <t>Реализация технологических процессов эксплуатации систем газораспределения и газопотребления</t>
  </si>
  <si>
    <t>Выполнение работ по профессии «Слесарь по экплуатации и ремонту газового оборудования»</t>
  </si>
  <si>
    <t>дисциплин и МДК</t>
  </si>
  <si>
    <t>1. Программа базовой подготовки</t>
  </si>
  <si>
    <t>учебной практики</t>
  </si>
  <si>
    <t>1.1 Выпускная квалификационная работа в форме: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</si>
  <si>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</si>
  <si>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</si>
  <si>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</si>
  <si>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</si>
  <si>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Экзамен</t>
  </si>
  <si>
    <t>Диф.зачет</t>
  </si>
  <si>
    <t>Выполнение дипломной работы с 20.05 по 16.06 (всего 4 нед.)</t>
  </si>
  <si>
    <t>Защита дипломной работы с 17.06. по 30.06 (всего 2 нед.)</t>
  </si>
  <si>
    <t>курсовой проект</t>
  </si>
  <si>
    <t>Психология общения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</si>
  <si>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не более 100 часов на группу  обучающихся на каждый учебный год</t>
    </r>
  </si>
  <si>
    <t>Иностранный язык в профессиональной деятельности</t>
  </si>
  <si>
    <t xml:space="preserve">Основы строительного производства </t>
  </si>
  <si>
    <t>УП.02</t>
  </si>
  <si>
    <t>ПП.04</t>
  </si>
  <si>
    <t>план</t>
  </si>
  <si>
    <t>вариатив</t>
  </si>
  <si>
    <t>ОПД.01</t>
  </si>
  <si>
    <t>ОПД.02</t>
  </si>
  <si>
    <t>ОПД.03</t>
  </si>
  <si>
    <t>ОПД.04</t>
  </si>
  <si>
    <t>ОПД.05</t>
  </si>
  <si>
    <t>ОПД.06</t>
  </si>
  <si>
    <t>ОПД.07</t>
  </si>
  <si>
    <t>ОПД.08</t>
  </si>
  <si>
    <t>ОПД.09</t>
  </si>
  <si>
    <t>ОПД.10</t>
  </si>
  <si>
    <t>ОПД.11</t>
  </si>
  <si>
    <t>ОПД.12</t>
  </si>
  <si>
    <t>ОПД.13</t>
  </si>
  <si>
    <t>ОПД.14</t>
  </si>
  <si>
    <t>ОПД.16</t>
  </si>
  <si>
    <t>ОПД.17</t>
  </si>
  <si>
    <t>В ЗАЧЕТКУ</t>
  </si>
  <si>
    <t>ОПД.00</t>
  </si>
  <si>
    <t>Специальная технология по профессии «Слесарь по экплуатации и ремонту газового оборудования»</t>
  </si>
  <si>
    <t>Основы финансовой  грамотности</t>
  </si>
  <si>
    <t>Основы бережливого производства</t>
  </si>
  <si>
    <t xml:space="preserve">История </t>
  </si>
  <si>
    <t>Дополнительные учебные дисциплины и элективные курсы</t>
  </si>
  <si>
    <t>Основы биологии</t>
  </si>
  <si>
    <t>дипломного проекта</t>
  </si>
  <si>
    <t>БУД.01</t>
  </si>
  <si>
    <t>ПУД.10</t>
  </si>
  <si>
    <t>Родная литература</t>
  </si>
  <si>
    <t>БУД.02</t>
  </si>
  <si>
    <t>БУД.03</t>
  </si>
  <si>
    <t>БУД.04</t>
  </si>
  <si>
    <t>БУД.05</t>
  </si>
  <si>
    <t>БУД.06</t>
  </si>
  <si>
    <t>БУД.07</t>
  </si>
  <si>
    <t>БУД.08</t>
  </si>
  <si>
    <t>ДУД.00       ЭК.00</t>
  </si>
  <si>
    <t>Профильные учебные дисциплины</t>
  </si>
  <si>
    <t>Базовые учебные  дисциплины</t>
  </si>
  <si>
    <t>ПУД.00</t>
  </si>
  <si>
    <t>БУД.00</t>
  </si>
  <si>
    <t>Основы химии</t>
  </si>
  <si>
    <t>ДУД.13</t>
  </si>
  <si>
    <t>ЭК.15</t>
  </si>
  <si>
    <t>Актуальные вопросы обществознания</t>
  </si>
  <si>
    <t>ЭК.16</t>
  </si>
  <si>
    <t>Социальная безопасность</t>
  </si>
  <si>
    <t>ПУД.11</t>
  </si>
  <si>
    <t>ПУД.09</t>
  </si>
  <si>
    <t>ДУД.12</t>
  </si>
  <si>
    <t>ЭК.14</t>
  </si>
  <si>
    <t>ОО.00</t>
  </si>
  <si>
    <t>ПП.00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</si>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</sst>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/>
    <xf numFmtId="0" fontId="11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10" fillId="2" borderId="0" xfId="0" applyFont="1" applyFill="1"/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vertical="center" wrapText="1"/>
    </xf>
    <xf numFmtId="0" fontId="0" fillId="4" borderId="0" xfId="0" applyFill="1"/>
    <xf numFmtId="0" fontId="0" fillId="5" borderId="0" xfId="0" applyFill="1"/>
    <xf numFmtId="0" fontId="5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0" xfId="0" applyFill="1"/>
    <xf numFmtId="0" fontId="14" fillId="0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/>
    <xf numFmtId="0" fontId="16" fillId="2" borderId="0" xfId="0" applyFont="1" applyFill="1"/>
    <xf numFmtId="0" fontId="14" fillId="2" borderId="0" xfId="0" applyFont="1" applyFill="1"/>
    <xf numFmtId="0" fontId="14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0" fontId="17" fillId="2" borderId="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14" fillId="5" borderId="0" xfId="0" applyFont="1" applyFill="1"/>
    <xf numFmtId="0" fontId="0" fillId="0" borderId="0" xfId="0" applyFont="1" applyFill="1"/>
    <xf numFmtId="0" fontId="18" fillId="2" borderId="0" xfId="0" applyFont="1" applyFill="1"/>
    <xf numFmtId="0" fontId="18" fillId="2" borderId="0" xfId="0" applyFont="1" applyFill="1" applyBorder="1"/>
    <xf numFmtId="0" fontId="10" fillId="2" borderId="1" xfId="0" applyFont="1" applyFill="1" applyBorder="1"/>
    <xf numFmtId="0" fontId="3" fillId="2" borderId="16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3" fillId="2" borderId="12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textRotation="90"/>
    </xf>
    <xf numFmtId="0" fontId="12" fillId="2" borderId="21" xfId="0" applyFont="1" applyFill="1" applyBorder="1" applyAlignment="1">
      <alignment horizontal="center" vertical="center" textRotation="90"/>
    </xf>
    <xf numFmtId="0" fontId="12" fillId="2" borderId="8" xfId="0" applyFont="1" applyFill="1" applyBorder="1" applyAlignment="1">
      <alignment horizontal="center" vertical="center" textRotation="90"/>
    </xf>
    <xf numFmtId="0" fontId="12" fillId="2" borderId="22" xfId="0" applyFont="1" applyFill="1" applyBorder="1" applyAlignment="1">
      <alignment horizontal="center" vertical="center" textRotation="90"/>
    </xf>
    <xf numFmtId="0" fontId="12" fillId="2" borderId="9" xfId="0" applyFont="1" applyFill="1" applyBorder="1" applyAlignment="1">
      <alignment horizontal="center" vertical="center" textRotation="90"/>
    </xf>
    <xf numFmtId="0" fontId="12" fillId="2" borderId="14" xfId="0" applyFont="1" applyFill="1" applyBorder="1" applyAlignment="1">
      <alignment horizontal="center" vertical="center" textRotation="90"/>
    </xf>
    <xf numFmtId="0" fontId="12" fillId="2" borderId="10" xfId="0" applyFont="1" applyFill="1" applyBorder="1" applyAlignment="1">
      <alignment horizontal="center" vertical="center" textRotation="90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textRotation="90"/>
    </xf>
    <xf numFmtId="0" fontId="12" fillId="2" borderId="3" xfId="0" applyFont="1" applyFill="1" applyBorder="1" applyAlignment="1">
      <alignment horizontal="center" vertical="center" textRotation="90"/>
    </xf>
    <xf numFmtId="0" fontId="12" fillId="2" borderId="17" xfId="0" applyFont="1" applyFill="1" applyBorder="1" applyAlignment="1">
      <alignment horizontal="center" vertical="center" textRotation="90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textRotation="90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16</xdr:col>
      <xdr:colOff>323850</xdr:colOff>
      <xdr:row>37</xdr:row>
      <xdr:rowOff>3503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10058400" cy="70520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T24" sqref="T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637"/>
  <sheetViews>
    <sheetView zoomScale="70" zoomScaleNormal="70" workbookViewId="0">
      <pane ySplit="7" topLeftCell="A8" activePane="bottomLeft" state="frozen"/>
      <selection pane="bottomLeft" activeCell="P78" sqref="P78"/>
    </sheetView>
  </sheetViews>
  <sheetFormatPr defaultRowHeight="15" x14ac:dyDescent="0.25"/>
  <cols>
    <col min="1" max="1" width="10.5703125" customWidth="1"/>
    <col min="2" max="2" width="28.42578125" customWidth="1"/>
    <col min="3" max="3" width="5.28515625" bestFit="1" customWidth="1"/>
    <col min="4" max="4" width="8.28515625" style="63" bestFit="1" customWidth="1"/>
    <col min="5" max="5" width="6.28515625" bestFit="1" customWidth="1"/>
    <col min="7" max="7" width="9.140625" style="62"/>
    <col min="9" max="9" width="9.140625" style="67"/>
    <col min="10" max="10" width="12.140625" style="79" customWidth="1"/>
    <col min="11" max="11" width="10.140625" style="76" customWidth="1"/>
    <col min="12" max="12" width="9.42578125" style="79" customWidth="1"/>
    <col min="13" max="13" width="9.42578125" style="76" customWidth="1"/>
    <col min="14" max="14" width="9.42578125" style="78" customWidth="1"/>
    <col min="15" max="15" width="9.42578125" style="76" customWidth="1"/>
    <col min="16" max="16" width="9.140625" style="78"/>
    <col min="17" max="17" width="9" style="83" customWidth="1"/>
    <col min="18" max="18" width="9.140625" style="84"/>
    <col min="19" max="19" width="9.140625" style="78"/>
    <col min="20" max="20" width="9.140625" style="34"/>
    <col min="22" max="25" width="9.140625" style="33"/>
  </cols>
  <sheetData>
    <row r="1" spans="1:34" s="34" customFormat="1" ht="51" customHeight="1" x14ac:dyDescent="0.25">
      <c r="A1" s="109" t="s">
        <v>0</v>
      </c>
      <c r="B1" s="120" t="s">
        <v>1</v>
      </c>
      <c r="C1" s="121" t="s">
        <v>2</v>
      </c>
      <c r="D1" s="121"/>
      <c r="E1" s="122" t="s">
        <v>3</v>
      </c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4"/>
      <c r="T1" s="126" t="s">
        <v>14</v>
      </c>
      <c r="U1" s="127"/>
      <c r="V1" s="127"/>
      <c r="W1" s="127"/>
      <c r="X1" s="127"/>
      <c r="Y1" s="127"/>
      <c r="Z1" s="127"/>
      <c r="AA1" s="127"/>
    </row>
    <row r="2" spans="1:34" s="34" customFormat="1" ht="39" customHeight="1" x14ac:dyDescent="0.25">
      <c r="A2" s="111"/>
      <c r="B2" s="120"/>
      <c r="C2" s="107" t="s">
        <v>123</v>
      </c>
      <c r="D2" s="117" t="s">
        <v>124</v>
      </c>
      <c r="E2" s="117" t="s">
        <v>152</v>
      </c>
      <c r="F2" s="117" t="s">
        <v>5</v>
      </c>
      <c r="G2" s="117" t="s">
        <v>4</v>
      </c>
      <c r="H2" s="122" t="s">
        <v>6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4"/>
      <c r="T2" s="128" t="s">
        <v>15</v>
      </c>
      <c r="U2" s="128"/>
      <c r="V2" s="128" t="s">
        <v>16</v>
      </c>
      <c r="W2" s="128"/>
      <c r="X2" s="128" t="s">
        <v>17</v>
      </c>
      <c r="Y2" s="128"/>
      <c r="Z2" s="128" t="s">
        <v>83</v>
      </c>
      <c r="AA2" s="128"/>
    </row>
    <row r="3" spans="1:34" s="34" customFormat="1" ht="31.5" customHeight="1" x14ac:dyDescent="0.25">
      <c r="A3" s="111"/>
      <c r="B3" s="120"/>
      <c r="C3" s="107"/>
      <c r="D3" s="118"/>
      <c r="E3" s="118"/>
      <c r="F3" s="118"/>
      <c r="G3" s="118"/>
      <c r="H3" s="108" t="s">
        <v>7</v>
      </c>
      <c r="I3" s="109"/>
      <c r="J3" s="114" t="s">
        <v>8</v>
      </c>
      <c r="K3" s="115"/>
      <c r="L3" s="115"/>
      <c r="M3" s="115"/>
      <c r="N3" s="116"/>
      <c r="O3" s="80"/>
      <c r="P3" s="108" t="s">
        <v>11</v>
      </c>
      <c r="Q3" s="109"/>
      <c r="R3" s="117" t="s">
        <v>12</v>
      </c>
      <c r="S3" s="117" t="s">
        <v>13</v>
      </c>
      <c r="T3" s="122" t="s">
        <v>18</v>
      </c>
      <c r="U3" s="123"/>
      <c r="V3" s="123"/>
      <c r="W3" s="123"/>
      <c r="X3" s="123"/>
      <c r="Y3" s="123"/>
      <c r="Z3" s="123"/>
      <c r="AA3" s="123"/>
    </row>
    <row r="4" spans="1:34" s="34" customFormat="1" ht="46.5" customHeight="1" x14ac:dyDescent="0.25">
      <c r="A4" s="111"/>
      <c r="B4" s="120"/>
      <c r="C4" s="107"/>
      <c r="D4" s="118"/>
      <c r="E4" s="118"/>
      <c r="F4" s="118"/>
      <c r="G4" s="118"/>
      <c r="H4" s="110"/>
      <c r="I4" s="111"/>
      <c r="J4" s="108" t="s">
        <v>9</v>
      </c>
      <c r="K4" s="109"/>
      <c r="L4" s="108" t="s">
        <v>10</v>
      </c>
      <c r="M4" s="109"/>
      <c r="N4" s="110" t="s">
        <v>127</v>
      </c>
      <c r="O4" s="111"/>
      <c r="P4" s="110"/>
      <c r="Q4" s="111"/>
      <c r="R4" s="118"/>
      <c r="S4" s="118"/>
      <c r="T4" s="46" t="s">
        <v>19</v>
      </c>
      <c r="U4" s="70" t="s">
        <v>20</v>
      </c>
      <c r="V4" s="70" t="s">
        <v>21</v>
      </c>
      <c r="W4" s="70" t="s">
        <v>22</v>
      </c>
      <c r="X4" s="70" t="s">
        <v>23</v>
      </c>
      <c r="Y4" s="70" t="s">
        <v>24</v>
      </c>
      <c r="Z4" s="70" t="s">
        <v>84</v>
      </c>
      <c r="AA4" s="70" t="s">
        <v>85</v>
      </c>
    </row>
    <row r="5" spans="1:34" s="34" customFormat="1" ht="32.25" customHeight="1" x14ac:dyDescent="0.25">
      <c r="A5" s="111"/>
      <c r="B5" s="120"/>
      <c r="C5" s="107"/>
      <c r="D5" s="118"/>
      <c r="E5" s="118"/>
      <c r="F5" s="118"/>
      <c r="G5" s="118"/>
      <c r="H5" s="112"/>
      <c r="I5" s="113"/>
      <c r="J5" s="112"/>
      <c r="K5" s="113"/>
      <c r="L5" s="112"/>
      <c r="M5" s="113"/>
      <c r="N5" s="112"/>
      <c r="O5" s="113"/>
      <c r="P5" s="112"/>
      <c r="Q5" s="113"/>
      <c r="R5" s="118"/>
      <c r="S5" s="118"/>
      <c r="T5" s="68">
        <v>16</v>
      </c>
      <c r="U5" s="68">
        <v>23</v>
      </c>
      <c r="V5" s="68">
        <v>16</v>
      </c>
      <c r="W5" s="68">
        <v>23</v>
      </c>
      <c r="X5" s="68">
        <v>17</v>
      </c>
      <c r="Y5" s="68">
        <v>24</v>
      </c>
      <c r="Z5" s="68">
        <v>16</v>
      </c>
      <c r="AA5" s="68">
        <v>13</v>
      </c>
    </row>
    <row r="6" spans="1:34" s="34" customFormat="1" ht="16.5" thickBot="1" x14ac:dyDescent="0.3">
      <c r="A6" s="113"/>
      <c r="B6" s="120"/>
      <c r="C6" s="107"/>
      <c r="D6" s="125"/>
      <c r="E6" s="125"/>
      <c r="F6" s="125"/>
      <c r="G6" s="125"/>
      <c r="H6" s="47" t="s">
        <v>134</v>
      </c>
      <c r="I6" s="72" t="s">
        <v>135</v>
      </c>
      <c r="J6" s="47" t="s">
        <v>134</v>
      </c>
      <c r="K6" s="72" t="s">
        <v>135</v>
      </c>
      <c r="L6" s="47" t="s">
        <v>134</v>
      </c>
      <c r="M6" s="72" t="s">
        <v>135</v>
      </c>
      <c r="N6" s="47" t="s">
        <v>134</v>
      </c>
      <c r="O6" s="72" t="s">
        <v>135</v>
      </c>
      <c r="P6" s="47" t="s">
        <v>134</v>
      </c>
      <c r="Q6" s="72" t="s">
        <v>135</v>
      </c>
      <c r="R6" s="119"/>
      <c r="S6" s="119"/>
      <c r="T6" s="68">
        <v>16</v>
      </c>
      <c r="U6" s="68">
        <v>23</v>
      </c>
      <c r="V6" s="68">
        <v>15</v>
      </c>
      <c r="W6" s="68">
        <v>21</v>
      </c>
      <c r="X6" s="68">
        <v>13</v>
      </c>
      <c r="Y6" s="68">
        <v>10</v>
      </c>
      <c r="Z6" s="68">
        <v>12</v>
      </c>
      <c r="AA6" s="68">
        <v>10</v>
      </c>
    </row>
    <row r="7" spans="1:34" s="34" customFormat="1" ht="16.5" thickBot="1" x14ac:dyDescent="0.3">
      <c r="A7" s="40" t="s">
        <v>186</v>
      </c>
      <c r="B7" s="40" t="s">
        <v>31</v>
      </c>
      <c r="C7" s="26"/>
      <c r="D7" s="26"/>
      <c r="E7" s="14">
        <f t="shared" ref="E7:AA7" si="0">E8+E17+E21</f>
        <v>1476</v>
      </c>
      <c r="F7" s="14">
        <f t="shared" si="0"/>
        <v>0</v>
      </c>
      <c r="G7" s="14">
        <f t="shared" si="0"/>
        <v>1404</v>
      </c>
      <c r="H7" s="14">
        <f t="shared" si="0"/>
        <v>1404</v>
      </c>
      <c r="I7" s="14">
        <f t="shared" si="0"/>
        <v>0</v>
      </c>
      <c r="J7" s="14">
        <f t="shared" si="0"/>
        <v>798</v>
      </c>
      <c r="K7" s="14">
        <f t="shared" si="0"/>
        <v>0</v>
      </c>
      <c r="L7" s="14">
        <f t="shared" si="0"/>
        <v>606</v>
      </c>
      <c r="M7" s="14">
        <f t="shared" si="0"/>
        <v>0</v>
      </c>
      <c r="N7" s="14">
        <f t="shared" si="0"/>
        <v>0</v>
      </c>
      <c r="O7" s="14">
        <f t="shared" si="0"/>
        <v>0</v>
      </c>
      <c r="P7" s="14">
        <f t="shared" si="0"/>
        <v>0</v>
      </c>
      <c r="Q7" s="14">
        <f t="shared" si="0"/>
        <v>0</v>
      </c>
      <c r="R7" s="14">
        <f t="shared" si="0"/>
        <v>48</v>
      </c>
      <c r="S7" s="14">
        <f t="shared" si="0"/>
        <v>24</v>
      </c>
      <c r="T7" s="14">
        <f t="shared" si="0"/>
        <v>576</v>
      </c>
      <c r="U7" s="14">
        <f t="shared" si="0"/>
        <v>828</v>
      </c>
      <c r="V7" s="14">
        <f t="shared" si="0"/>
        <v>0</v>
      </c>
      <c r="W7" s="14">
        <f t="shared" si="0"/>
        <v>0</v>
      </c>
      <c r="X7" s="14">
        <f t="shared" si="0"/>
        <v>0</v>
      </c>
      <c r="Y7" s="14">
        <f t="shared" si="0"/>
        <v>0</v>
      </c>
      <c r="Z7" s="14">
        <f t="shared" si="0"/>
        <v>0</v>
      </c>
      <c r="AA7" s="14">
        <f t="shared" si="0"/>
        <v>0</v>
      </c>
    </row>
    <row r="8" spans="1:34" s="85" customFormat="1" ht="47.25" customHeight="1" thickBot="1" x14ac:dyDescent="0.3">
      <c r="A8" s="99" t="s">
        <v>175</v>
      </c>
      <c r="B8" s="100" t="s">
        <v>173</v>
      </c>
      <c r="C8" s="11"/>
      <c r="D8" s="11"/>
      <c r="E8" s="11">
        <f>SUM(E9:E16)</f>
        <v>642</v>
      </c>
      <c r="F8" s="11">
        <f t="shared" ref="F8:AA8" si="1">SUM(F9:F16)</f>
        <v>0</v>
      </c>
      <c r="G8" s="11">
        <f t="shared" si="1"/>
        <v>624</v>
      </c>
      <c r="H8" s="11">
        <f t="shared" si="1"/>
        <v>624</v>
      </c>
      <c r="I8" s="11">
        <f t="shared" si="1"/>
        <v>0</v>
      </c>
      <c r="J8" s="11">
        <f t="shared" si="1"/>
        <v>248</v>
      </c>
      <c r="K8" s="11">
        <f t="shared" si="1"/>
        <v>0</v>
      </c>
      <c r="L8" s="11">
        <f t="shared" si="1"/>
        <v>376</v>
      </c>
      <c r="M8" s="11">
        <f t="shared" si="1"/>
        <v>0</v>
      </c>
      <c r="N8" s="11">
        <f t="shared" si="1"/>
        <v>0</v>
      </c>
      <c r="O8" s="11">
        <f t="shared" si="1"/>
        <v>0</v>
      </c>
      <c r="P8" s="11">
        <f t="shared" si="1"/>
        <v>0</v>
      </c>
      <c r="Q8" s="11">
        <f t="shared" si="1"/>
        <v>0</v>
      </c>
      <c r="R8" s="11">
        <f t="shared" si="1"/>
        <v>12</v>
      </c>
      <c r="S8" s="11">
        <f t="shared" si="1"/>
        <v>6</v>
      </c>
      <c r="T8" s="11">
        <f t="shared" si="1"/>
        <v>226</v>
      </c>
      <c r="U8" s="11">
        <f t="shared" si="1"/>
        <v>398</v>
      </c>
      <c r="V8" s="11">
        <f t="shared" si="1"/>
        <v>0</v>
      </c>
      <c r="W8" s="11">
        <f t="shared" si="1"/>
        <v>0</v>
      </c>
      <c r="X8" s="11">
        <f t="shared" si="1"/>
        <v>0</v>
      </c>
      <c r="Y8" s="11">
        <f t="shared" si="1"/>
        <v>0</v>
      </c>
      <c r="Z8" s="11">
        <f t="shared" si="1"/>
        <v>0</v>
      </c>
      <c r="AA8" s="11">
        <f t="shared" si="1"/>
        <v>0</v>
      </c>
    </row>
    <row r="9" spans="1:34" s="42" customFormat="1" ht="15" customHeight="1" x14ac:dyDescent="0.25">
      <c r="A9" s="4" t="s">
        <v>161</v>
      </c>
      <c r="B9" s="65" t="s">
        <v>25</v>
      </c>
      <c r="C9" s="13">
        <v>2</v>
      </c>
      <c r="D9" s="13"/>
      <c r="E9" s="13">
        <f>G9+F9+R9+S9</f>
        <v>96</v>
      </c>
      <c r="F9" s="13"/>
      <c r="G9" s="13">
        <f>H9+I9</f>
        <v>78</v>
      </c>
      <c r="H9" s="13">
        <f>J9+L9+N9</f>
        <v>78</v>
      </c>
      <c r="I9" s="48">
        <f>K9+M9+O9</f>
        <v>0</v>
      </c>
      <c r="J9" s="13">
        <v>40</v>
      </c>
      <c r="K9" s="48"/>
      <c r="L9" s="13">
        <v>38</v>
      </c>
      <c r="M9" s="48"/>
      <c r="N9" s="13"/>
      <c r="O9" s="48"/>
      <c r="P9" s="13"/>
      <c r="Q9" s="48"/>
      <c r="R9" s="13">
        <v>12</v>
      </c>
      <c r="S9" s="13">
        <v>6</v>
      </c>
      <c r="T9" s="13">
        <v>40</v>
      </c>
      <c r="U9" s="13">
        <v>38</v>
      </c>
      <c r="V9" s="13"/>
      <c r="W9" s="13"/>
      <c r="X9" s="13"/>
      <c r="Y9" s="13"/>
      <c r="Z9" s="13"/>
      <c r="AA9" s="13"/>
    </row>
    <row r="10" spans="1:34" s="42" customFormat="1" ht="15" customHeight="1" x14ac:dyDescent="0.25">
      <c r="A10" s="4" t="s">
        <v>164</v>
      </c>
      <c r="B10" s="94" t="s">
        <v>26</v>
      </c>
      <c r="C10" s="93"/>
      <c r="D10" s="93">
        <v>2</v>
      </c>
      <c r="E10" s="13">
        <f t="shared" ref="E10:E20" si="2">G10+F10+R10+S10</f>
        <v>117</v>
      </c>
      <c r="F10" s="93"/>
      <c r="G10" s="13">
        <f t="shared" ref="G10:G14" si="3">H10+I10</f>
        <v>117</v>
      </c>
      <c r="H10" s="93">
        <f t="shared" ref="H10:I20" si="4">J10+L10+N10</f>
        <v>117</v>
      </c>
      <c r="I10" s="8">
        <f t="shared" si="4"/>
        <v>0</v>
      </c>
      <c r="J10" s="93">
        <v>58</v>
      </c>
      <c r="K10" s="8"/>
      <c r="L10" s="93">
        <v>59</v>
      </c>
      <c r="M10" s="8"/>
      <c r="N10" s="93"/>
      <c r="O10" s="8"/>
      <c r="P10" s="93"/>
      <c r="Q10" s="8"/>
      <c r="R10" s="93"/>
      <c r="S10" s="93"/>
      <c r="T10" s="93">
        <v>48</v>
      </c>
      <c r="U10" s="93">
        <v>69</v>
      </c>
      <c r="V10" s="93"/>
      <c r="W10" s="93"/>
      <c r="X10" s="93"/>
      <c r="Y10" s="93"/>
      <c r="Z10" s="93"/>
      <c r="AA10" s="93"/>
    </row>
    <row r="11" spans="1:34" s="42" customFormat="1" ht="15" customHeight="1" x14ac:dyDescent="0.25">
      <c r="A11" s="4" t="s">
        <v>165</v>
      </c>
      <c r="B11" s="90" t="s">
        <v>163</v>
      </c>
      <c r="C11" s="15"/>
      <c r="D11" s="15">
        <v>2</v>
      </c>
      <c r="E11" s="13">
        <f>G11+F11+R11+S11</f>
        <v>39</v>
      </c>
      <c r="F11" s="15"/>
      <c r="G11" s="13">
        <f>H11+I11</f>
        <v>39</v>
      </c>
      <c r="H11" s="15">
        <f>J11+L11+N11</f>
        <v>39</v>
      </c>
      <c r="I11" s="8">
        <f>K11+M11+O11</f>
        <v>0</v>
      </c>
      <c r="J11" s="15">
        <v>29</v>
      </c>
      <c r="K11" s="57"/>
      <c r="L11" s="15">
        <v>10</v>
      </c>
      <c r="M11" s="57"/>
      <c r="N11" s="15"/>
      <c r="O11" s="57"/>
      <c r="P11" s="15"/>
      <c r="Q11" s="57"/>
      <c r="R11" s="15"/>
      <c r="S11" s="15"/>
      <c r="T11" s="15"/>
      <c r="U11" s="15">
        <v>39</v>
      </c>
      <c r="V11" s="15"/>
      <c r="W11" s="15"/>
      <c r="X11" s="15"/>
      <c r="Y11" s="15"/>
      <c r="Z11" s="15"/>
      <c r="AA11" s="15"/>
    </row>
    <row r="12" spans="1:34" s="42" customFormat="1" ht="15" customHeight="1" x14ac:dyDescent="0.25">
      <c r="A12" s="4" t="s">
        <v>166</v>
      </c>
      <c r="B12" s="94" t="s">
        <v>27</v>
      </c>
      <c r="C12" s="93"/>
      <c r="D12" s="93">
        <v>2</v>
      </c>
      <c r="E12" s="13">
        <v>117</v>
      </c>
      <c r="F12" s="93"/>
      <c r="G12" s="13">
        <f t="shared" si="3"/>
        <v>117</v>
      </c>
      <c r="H12" s="93">
        <f t="shared" si="4"/>
        <v>117</v>
      </c>
      <c r="I12" s="8">
        <f t="shared" si="4"/>
        <v>0</v>
      </c>
      <c r="J12" s="93">
        <v>2</v>
      </c>
      <c r="K12" s="8"/>
      <c r="L12" s="93">
        <v>115</v>
      </c>
      <c r="M12" s="8"/>
      <c r="N12" s="93"/>
      <c r="O12" s="8"/>
      <c r="P12" s="93"/>
      <c r="Q12" s="8"/>
      <c r="R12" s="93"/>
      <c r="S12" s="93"/>
      <c r="T12" s="93">
        <v>48</v>
      </c>
      <c r="U12" s="93">
        <v>69</v>
      </c>
      <c r="V12" s="93"/>
      <c r="W12" s="93"/>
      <c r="X12" s="93"/>
      <c r="Y12" s="93"/>
      <c r="Z12" s="93"/>
      <c r="AA12" s="93"/>
      <c r="AH12" s="42" t="s">
        <v>188</v>
      </c>
    </row>
    <row r="13" spans="1:34" s="42" customFormat="1" ht="15" customHeight="1" x14ac:dyDescent="0.25">
      <c r="A13" s="4" t="s">
        <v>167</v>
      </c>
      <c r="B13" s="94" t="s">
        <v>30</v>
      </c>
      <c r="C13" s="93"/>
      <c r="D13" s="93">
        <v>2</v>
      </c>
      <c r="E13" s="13">
        <f>G13+F13+R13+S13</f>
        <v>39</v>
      </c>
      <c r="F13" s="93"/>
      <c r="G13" s="13">
        <f>H13+I13</f>
        <v>39</v>
      </c>
      <c r="H13" s="93">
        <f>J13+L13+N13</f>
        <v>39</v>
      </c>
      <c r="I13" s="8">
        <f>K13+M13+O13</f>
        <v>0</v>
      </c>
      <c r="J13" s="93">
        <v>29</v>
      </c>
      <c r="K13" s="8"/>
      <c r="L13" s="93">
        <v>10</v>
      </c>
      <c r="M13" s="8"/>
      <c r="N13" s="93"/>
      <c r="O13" s="8"/>
      <c r="P13" s="93"/>
      <c r="Q13" s="8"/>
      <c r="R13" s="93"/>
      <c r="S13" s="93"/>
      <c r="T13" s="93"/>
      <c r="U13" s="93">
        <v>39</v>
      </c>
      <c r="V13" s="93"/>
      <c r="W13" s="93"/>
      <c r="X13" s="93"/>
      <c r="Y13" s="93"/>
      <c r="Z13" s="93"/>
      <c r="AA13" s="93"/>
    </row>
    <row r="14" spans="1:34" s="42" customFormat="1" ht="15" customHeight="1" x14ac:dyDescent="0.25">
      <c r="A14" s="4" t="s">
        <v>168</v>
      </c>
      <c r="B14" s="94" t="s">
        <v>157</v>
      </c>
      <c r="C14" s="93"/>
      <c r="D14" s="93">
        <v>2</v>
      </c>
      <c r="E14" s="13">
        <f t="shared" si="2"/>
        <v>78</v>
      </c>
      <c r="F14" s="93"/>
      <c r="G14" s="13">
        <f t="shared" si="3"/>
        <v>78</v>
      </c>
      <c r="H14" s="93">
        <f t="shared" si="4"/>
        <v>78</v>
      </c>
      <c r="I14" s="8">
        <f t="shared" si="4"/>
        <v>0</v>
      </c>
      <c r="J14" s="93">
        <v>54</v>
      </c>
      <c r="K14" s="8"/>
      <c r="L14" s="93">
        <v>24</v>
      </c>
      <c r="M14" s="8"/>
      <c r="N14" s="93"/>
      <c r="O14" s="8"/>
      <c r="P14" s="93"/>
      <c r="Q14" s="8"/>
      <c r="R14" s="93"/>
      <c r="S14" s="93"/>
      <c r="T14" s="93">
        <v>42</v>
      </c>
      <c r="U14" s="93">
        <v>36</v>
      </c>
      <c r="V14" s="93"/>
      <c r="W14" s="93"/>
      <c r="X14" s="93"/>
      <c r="Y14" s="93"/>
      <c r="Z14" s="93"/>
      <c r="AA14" s="93"/>
    </row>
    <row r="15" spans="1:34" s="42" customFormat="1" ht="15" customHeight="1" x14ac:dyDescent="0.25">
      <c r="A15" s="4" t="s">
        <v>169</v>
      </c>
      <c r="B15" s="94" t="s">
        <v>28</v>
      </c>
      <c r="C15" s="93"/>
      <c r="D15" s="93">
        <v>1.2</v>
      </c>
      <c r="E15" s="13">
        <f>G15+F15+R15+S15</f>
        <v>117</v>
      </c>
      <c r="F15" s="93"/>
      <c r="G15" s="13">
        <f>H15+I15</f>
        <v>117</v>
      </c>
      <c r="H15" s="93">
        <f t="shared" si="4"/>
        <v>117</v>
      </c>
      <c r="I15" s="8">
        <f t="shared" si="4"/>
        <v>0</v>
      </c>
      <c r="J15" s="93">
        <v>5</v>
      </c>
      <c r="K15" s="8"/>
      <c r="L15" s="93">
        <v>112</v>
      </c>
      <c r="M15" s="8"/>
      <c r="N15" s="93"/>
      <c r="O15" s="8"/>
      <c r="P15" s="93"/>
      <c r="Q15" s="8"/>
      <c r="R15" s="93"/>
      <c r="S15" s="93"/>
      <c r="T15" s="93">
        <v>48</v>
      </c>
      <c r="U15" s="93">
        <v>69</v>
      </c>
      <c r="V15" s="93"/>
      <c r="W15" s="93"/>
      <c r="X15" s="93"/>
      <c r="Y15" s="93"/>
      <c r="Z15" s="93"/>
      <c r="AA15" s="93"/>
    </row>
    <row r="16" spans="1:34" s="42" customFormat="1" ht="15" customHeight="1" thickBot="1" x14ac:dyDescent="0.3">
      <c r="A16" s="4" t="s">
        <v>170</v>
      </c>
      <c r="B16" s="94" t="s">
        <v>29</v>
      </c>
      <c r="C16" s="93"/>
      <c r="D16" s="93">
        <v>2</v>
      </c>
      <c r="E16" s="13">
        <f>G16+F16+R16+S16</f>
        <v>39</v>
      </c>
      <c r="F16" s="93"/>
      <c r="G16" s="13">
        <f>H16+I16</f>
        <v>39</v>
      </c>
      <c r="H16" s="93">
        <f t="shared" si="4"/>
        <v>39</v>
      </c>
      <c r="I16" s="8">
        <f t="shared" si="4"/>
        <v>0</v>
      </c>
      <c r="J16" s="93">
        <v>31</v>
      </c>
      <c r="K16" s="8"/>
      <c r="L16" s="93">
        <v>8</v>
      </c>
      <c r="M16" s="8"/>
      <c r="N16" s="93"/>
      <c r="O16" s="8"/>
      <c r="P16" s="93"/>
      <c r="Q16" s="8"/>
      <c r="R16" s="93"/>
      <c r="S16" s="93"/>
      <c r="T16" s="93"/>
      <c r="U16" s="93">
        <v>39</v>
      </c>
      <c r="V16" s="93"/>
      <c r="W16" s="93"/>
      <c r="X16" s="93"/>
      <c r="Y16" s="93"/>
      <c r="Z16" s="93"/>
      <c r="AA16" s="93"/>
    </row>
    <row r="17" spans="1:27" s="85" customFormat="1" ht="48" customHeight="1" thickBot="1" x14ac:dyDescent="0.3">
      <c r="A17" s="99" t="s">
        <v>174</v>
      </c>
      <c r="B17" s="100" t="s">
        <v>172</v>
      </c>
      <c r="C17" s="11"/>
      <c r="D17" s="11"/>
      <c r="E17" s="11">
        <f t="shared" ref="E17:AA17" si="5">SUM(E18:E20)</f>
        <v>522</v>
      </c>
      <c r="F17" s="11">
        <f t="shared" si="5"/>
        <v>0</v>
      </c>
      <c r="G17" s="11">
        <f t="shared" si="5"/>
        <v>468</v>
      </c>
      <c r="H17" s="11">
        <f t="shared" si="5"/>
        <v>468</v>
      </c>
      <c r="I17" s="11">
        <f t="shared" si="5"/>
        <v>0</v>
      </c>
      <c r="J17" s="11">
        <f t="shared" si="5"/>
        <v>340</v>
      </c>
      <c r="K17" s="11">
        <f t="shared" si="5"/>
        <v>0</v>
      </c>
      <c r="L17" s="11">
        <f t="shared" si="5"/>
        <v>128</v>
      </c>
      <c r="M17" s="11">
        <f t="shared" si="5"/>
        <v>0</v>
      </c>
      <c r="N17" s="11">
        <f t="shared" si="5"/>
        <v>0</v>
      </c>
      <c r="O17" s="11">
        <f t="shared" si="5"/>
        <v>0</v>
      </c>
      <c r="P17" s="11">
        <f t="shared" si="5"/>
        <v>0</v>
      </c>
      <c r="Q17" s="11">
        <f t="shared" si="5"/>
        <v>0</v>
      </c>
      <c r="R17" s="11">
        <f t="shared" si="5"/>
        <v>36</v>
      </c>
      <c r="S17" s="11">
        <f t="shared" si="5"/>
        <v>18</v>
      </c>
      <c r="T17" s="11">
        <f t="shared" si="5"/>
        <v>293</v>
      </c>
      <c r="U17" s="11">
        <f t="shared" si="5"/>
        <v>175</v>
      </c>
      <c r="V17" s="11">
        <f t="shared" si="5"/>
        <v>0</v>
      </c>
      <c r="W17" s="11">
        <f t="shared" si="5"/>
        <v>0</v>
      </c>
      <c r="X17" s="11">
        <f t="shared" si="5"/>
        <v>0</v>
      </c>
      <c r="Y17" s="11">
        <f t="shared" si="5"/>
        <v>0</v>
      </c>
      <c r="Z17" s="11">
        <f t="shared" si="5"/>
        <v>0</v>
      </c>
      <c r="AA17" s="11">
        <f t="shared" si="5"/>
        <v>0</v>
      </c>
    </row>
    <row r="18" spans="1:27" s="42" customFormat="1" ht="15.75" x14ac:dyDescent="0.25">
      <c r="A18" s="4" t="s">
        <v>183</v>
      </c>
      <c r="B18" s="65" t="s">
        <v>50</v>
      </c>
      <c r="C18" s="13">
        <v>2</v>
      </c>
      <c r="D18" s="13"/>
      <c r="E18" s="13">
        <f>G18+F18+R18+S18</f>
        <v>252</v>
      </c>
      <c r="F18" s="13"/>
      <c r="G18" s="13">
        <f>H18+I18</f>
        <v>234</v>
      </c>
      <c r="H18" s="13">
        <f>J18+L18+N18</f>
        <v>234</v>
      </c>
      <c r="I18" s="48">
        <f t="shared" si="4"/>
        <v>0</v>
      </c>
      <c r="J18" s="13">
        <v>186</v>
      </c>
      <c r="K18" s="48"/>
      <c r="L18" s="13">
        <v>48</v>
      </c>
      <c r="M18" s="48"/>
      <c r="N18" s="13"/>
      <c r="O18" s="48"/>
      <c r="P18" s="13"/>
      <c r="Q18" s="48"/>
      <c r="R18" s="13">
        <v>12</v>
      </c>
      <c r="S18" s="13">
        <v>6</v>
      </c>
      <c r="T18" s="13">
        <v>124</v>
      </c>
      <c r="U18" s="13">
        <v>110</v>
      </c>
      <c r="V18" s="13"/>
      <c r="W18" s="13"/>
      <c r="X18" s="13"/>
      <c r="Y18" s="13"/>
      <c r="Z18" s="13"/>
      <c r="AA18" s="13"/>
    </row>
    <row r="19" spans="1:27" s="42" customFormat="1" ht="15" customHeight="1" x14ac:dyDescent="0.25">
      <c r="A19" s="4" t="s">
        <v>162</v>
      </c>
      <c r="B19" s="94" t="s">
        <v>32</v>
      </c>
      <c r="C19" s="93">
        <v>1</v>
      </c>
      <c r="D19" s="93"/>
      <c r="E19" s="13">
        <f t="shared" si="2"/>
        <v>135</v>
      </c>
      <c r="F19" s="93"/>
      <c r="G19" s="13">
        <f t="shared" ref="G19:G20" si="6">H19+I19</f>
        <v>117</v>
      </c>
      <c r="H19" s="93">
        <f t="shared" ref="H19:H20" si="7">J19+L19+N19</f>
        <v>117</v>
      </c>
      <c r="I19" s="8">
        <f t="shared" si="4"/>
        <v>0</v>
      </c>
      <c r="J19" s="93">
        <v>67</v>
      </c>
      <c r="K19" s="8"/>
      <c r="L19" s="93">
        <v>50</v>
      </c>
      <c r="M19" s="8"/>
      <c r="N19" s="93"/>
      <c r="O19" s="8"/>
      <c r="P19" s="93"/>
      <c r="Q19" s="8"/>
      <c r="R19" s="93">
        <v>12</v>
      </c>
      <c r="S19" s="93">
        <v>6</v>
      </c>
      <c r="T19" s="93">
        <v>117</v>
      </c>
      <c r="U19" s="93"/>
      <c r="V19" s="93"/>
      <c r="W19" s="93"/>
      <c r="X19" s="93"/>
      <c r="Y19" s="93"/>
      <c r="Z19" s="93"/>
      <c r="AA19" s="93"/>
    </row>
    <row r="20" spans="1:27" s="42" customFormat="1" ht="15" customHeight="1" thickBot="1" x14ac:dyDescent="0.3">
      <c r="A20" s="4" t="s">
        <v>182</v>
      </c>
      <c r="B20" s="91" t="s">
        <v>86</v>
      </c>
      <c r="C20" s="9">
        <v>2</v>
      </c>
      <c r="D20" s="9"/>
      <c r="E20" s="13">
        <f t="shared" si="2"/>
        <v>135</v>
      </c>
      <c r="F20" s="9"/>
      <c r="G20" s="13">
        <f t="shared" si="6"/>
        <v>117</v>
      </c>
      <c r="H20" s="9">
        <f t="shared" si="7"/>
        <v>117</v>
      </c>
      <c r="I20" s="10">
        <f t="shared" si="4"/>
        <v>0</v>
      </c>
      <c r="J20" s="9">
        <v>87</v>
      </c>
      <c r="K20" s="10"/>
      <c r="L20" s="9">
        <v>30</v>
      </c>
      <c r="M20" s="10"/>
      <c r="N20" s="9"/>
      <c r="O20" s="10"/>
      <c r="P20" s="9"/>
      <c r="Q20" s="10"/>
      <c r="R20" s="9">
        <v>12</v>
      </c>
      <c r="S20" s="9">
        <v>6</v>
      </c>
      <c r="T20" s="9">
        <v>52</v>
      </c>
      <c r="U20" s="9">
        <v>65</v>
      </c>
      <c r="V20" s="9"/>
      <c r="W20" s="9"/>
      <c r="X20" s="9"/>
      <c r="Y20" s="9"/>
      <c r="Z20" s="9"/>
      <c r="AA20" s="9"/>
    </row>
    <row r="21" spans="1:27" s="86" customFormat="1" ht="50.25" customHeight="1" thickBot="1" x14ac:dyDescent="0.3">
      <c r="A21" s="99" t="s">
        <v>171</v>
      </c>
      <c r="B21" s="100" t="s">
        <v>158</v>
      </c>
      <c r="C21" s="11"/>
      <c r="D21" s="11"/>
      <c r="E21" s="11">
        <f>E22+E23+E24+E25+E26</f>
        <v>312</v>
      </c>
      <c r="F21" s="11">
        <f t="shared" ref="F21:AA21" si="8">F22+F23+F24+F25+F26</f>
        <v>0</v>
      </c>
      <c r="G21" s="11">
        <f t="shared" si="8"/>
        <v>312</v>
      </c>
      <c r="H21" s="11">
        <f t="shared" si="8"/>
        <v>312</v>
      </c>
      <c r="I21" s="11">
        <f t="shared" si="8"/>
        <v>0</v>
      </c>
      <c r="J21" s="11">
        <f t="shared" si="8"/>
        <v>210</v>
      </c>
      <c r="K21" s="11">
        <f t="shared" si="8"/>
        <v>0</v>
      </c>
      <c r="L21" s="11">
        <f t="shared" si="8"/>
        <v>102</v>
      </c>
      <c r="M21" s="11">
        <f t="shared" si="8"/>
        <v>0</v>
      </c>
      <c r="N21" s="11">
        <f t="shared" si="8"/>
        <v>0</v>
      </c>
      <c r="O21" s="11">
        <f t="shared" si="8"/>
        <v>0</v>
      </c>
      <c r="P21" s="11">
        <f t="shared" si="8"/>
        <v>0</v>
      </c>
      <c r="Q21" s="11">
        <f t="shared" si="8"/>
        <v>0</v>
      </c>
      <c r="R21" s="11">
        <f t="shared" si="8"/>
        <v>0</v>
      </c>
      <c r="S21" s="11">
        <f t="shared" si="8"/>
        <v>0</v>
      </c>
      <c r="T21" s="11">
        <f t="shared" si="8"/>
        <v>57</v>
      </c>
      <c r="U21" s="11">
        <f t="shared" si="8"/>
        <v>255</v>
      </c>
      <c r="V21" s="11">
        <f t="shared" si="8"/>
        <v>0</v>
      </c>
      <c r="W21" s="11">
        <f t="shared" si="8"/>
        <v>0</v>
      </c>
      <c r="X21" s="11">
        <f t="shared" si="8"/>
        <v>0</v>
      </c>
      <c r="Y21" s="11">
        <f t="shared" si="8"/>
        <v>0</v>
      </c>
      <c r="Z21" s="11">
        <f t="shared" si="8"/>
        <v>0</v>
      </c>
      <c r="AA21" s="11">
        <f t="shared" si="8"/>
        <v>0</v>
      </c>
    </row>
    <row r="22" spans="1:27" s="86" customFormat="1" ht="18" customHeight="1" x14ac:dyDescent="0.25">
      <c r="A22" s="94" t="s">
        <v>184</v>
      </c>
      <c r="B22" s="94" t="s">
        <v>33</v>
      </c>
      <c r="C22" s="94"/>
      <c r="D22" s="93">
        <v>2</v>
      </c>
      <c r="E22" s="13">
        <f t="shared" ref="E22:E24" si="9">G22+F22+R22+S22</f>
        <v>39</v>
      </c>
      <c r="F22" s="94"/>
      <c r="G22" s="13">
        <f t="shared" ref="G22:G27" si="10">H22+I22</f>
        <v>39</v>
      </c>
      <c r="H22" s="93">
        <f>J22+L22+N22</f>
        <v>39</v>
      </c>
      <c r="I22" s="94"/>
      <c r="J22" s="93">
        <v>27</v>
      </c>
      <c r="K22" s="93"/>
      <c r="L22" s="93">
        <v>12</v>
      </c>
      <c r="M22" s="94"/>
      <c r="N22" s="94"/>
      <c r="O22" s="94"/>
      <c r="P22" s="94"/>
      <c r="Q22" s="94"/>
      <c r="R22" s="94"/>
      <c r="S22" s="94"/>
      <c r="T22" s="94"/>
      <c r="U22" s="93">
        <v>39</v>
      </c>
      <c r="V22" s="94"/>
      <c r="W22" s="94"/>
      <c r="X22" s="94"/>
      <c r="Y22" s="94"/>
      <c r="Z22" s="94"/>
      <c r="AA22" s="94"/>
    </row>
    <row r="23" spans="1:27" s="42" customFormat="1" ht="15" customHeight="1" x14ac:dyDescent="0.25">
      <c r="A23" s="94" t="s">
        <v>177</v>
      </c>
      <c r="B23" s="94" t="s">
        <v>176</v>
      </c>
      <c r="C23" s="93"/>
      <c r="D23" s="93">
        <v>2</v>
      </c>
      <c r="E23" s="13">
        <f t="shared" si="9"/>
        <v>78</v>
      </c>
      <c r="F23" s="93"/>
      <c r="G23" s="13">
        <f t="shared" si="10"/>
        <v>78</v>
      </c>
      <c r="H23" s="93">
        <f>J23+L23+N23</f>
        <v>78</v>
      </c>
      <c r="I23" s="8">
        <f>K23+M23+O23</f>
        <v>0</v>
      </c>
      <c r="J23" s="93">
        <v>48</v>
      </c>
      <c r="K23" s="8"/>
      <c r="L23" s="93">
        <v>30</v>
      </c>
      <c r="M23" s="8"/>
      <c r="N23" s="93"/>
      <c r="O23" s="8"/>
      <c r="P23" s="93"/>
      <c r="Q23" s="8"/>
      <c r="R23" s="93"/>
      <c r="S23" s="93"/>
      <c r="T23" s="93"/>
      <c r="U23" s="93">
        <v>78</v>
      </c>
      <c r="V23" s="93"/>
      <c r="W23" s="93"/>
      <c r="X23" s="93"/>
      <c r="Y23" s="93"/>
      <c r="Z23" s="93"/>
      <c r="AA23" s="93"/>
    </row>
    <row r="24" spans="1:27" s="42" customFormat="1" ht="31.5" x14ac:dyDescent="0.25">
      <c r="A24" s="1" t="s">
        <v>185</v>
      </c>
      <c r="B24" s="94" t="s">
        <v>179</v>
      </c>
      <c r="C24" s="93"/>
      <c r="D24" s="93">
        <v>2</v>
      </c>
      <c r="E24" s="13">
        <f t="shared" si="9"/>
        <v>108</v>
      </c>
      <c r="F24" s="93"/>
      <c r="G24" s="13">
        <f t="shared" si="10"/>
        <v>108</v>
      </c>
      <c r="H24" s="93">
        <f>J24+L24+N24</f>
        <v>108</v>
      </c>
      <c r="I24" s="8">
        <f t="shared" ref="I24" si="11">K24+M24+O24</f>
        <v>0</v>
      </c>
      <c r="J24" s="93">
        <v>78</v>
      </c>
      <c r="K24" s="8"/>
      <c r="L24" s="93">
        <v>30</v>
      </c>
      <c r="M24" s="8"/>
      <c r="N24" s="93"/>
      <c r="O24" s="8"/>
      <c r="P24" s="93"/>
      <c r="Q24" s="8"/>
      <c r="R24" s="93"/>
      <c r="S24" s="93"/>
      <c r="T24" s="93"/>
      <c r="U24" s="93">
        <v>108</v>
      </c>
      <c r="V24" s="93"/>
      <c r="W24" s="93"/>
      <c r="X24" s="93"/>
      <c r="Y24" s="93"/>
      <c r="Z24" s="93"/>
      <c r="AA24" s="93"/>
    </row>
    <row r="25" spans="1:27" s="86" customFormat="1" ht="32.25" customHeight="1" x14ac:dyDescent="0.25">
      <c r="A25" s="1" t="s">
        <v>178</v>
      </c>
      <c r="B25" s="94" t="s">
        <v>159</v>
      </c>
      <c r="C25" s="93"/>
      <c r="D25" s="93">
        <v>1</v>
      </c>
      <c r="E25" s="13">
        <f>G25+F25+R25+S25</f>
        <v>36</v>
      </c>
      <c r="F25" s="93"/>
      <c r="G25" s="13">
        <f>H25+I25</f>
        <v>36</v>
      </c>
      <c r="H25" s="93">
        <f>J25+L25+N25</f>
        <v>36</v>
      </c>
      <c r="I25" s="8">
        <f t="shared" ref="I25" si="12">K25+M25+O25</f>
        <v>0</v>
      </c>
      <c r="J25" s="93">
        <v>26</v>
      </c>
      <c r="K25" s="8"/>
      <c r="L25" s="93">
        <v>10</v>
      </c>
      <c r="M25" s="8"/>
      <c r="N25" s="93"/>
      <c r="O25" s="8"/>
      <c r="P25" s="93"/>
      <c r="Q25" s="8"/>
      <c r="R25" s="93"/>
      <c r="S25" s="93"/>
      <c r="T25" s="93">
        <v>36</v>
      </c>
      <c r="U25" s="94"/>
      <c r="V25" s="94"/>
      <c r="W25" s="94"/>
      <c r="X25" s="94"/>
      <c r="Y25" s="94"/>
      <c r="Z25" s="94"/>
      <c r="AA25" s="94"/>
    </row>
    <row r="26" spans="1:27" s="86" customFormat="1" ht="32.25" customHeight="1" x14ac:dyDescent="0.25">
      <c r="A26" s="1" t="s">
        <v>180</v>
      </c>
      <c r="B26" s="94" t="s">
        <v>181</v>
      </c>
      <c r="C26" s="93"/>
      <c r="D26" s="93">
        <v>2</v>
      </c>
      <c r="E26" s="13">
        <f>G26+F26+R26+S26</f>
        <v>51</v>
      </c>
      <c r="F26" s="93"/>
      <c r="G26" s="13">
        <f>H26+I26</f>
        <v>51</v>
      </c>
      <c r="H26" s="93">
        <f>J26+L26+N26</f>
        <v>51</v>
      </c>
      <c r="I26" s="8"/>
      <c r="J26" s="93">
        <v>31</v>
      </c>
      <c r="K26" s="8"/>
      <c r="L26" s="93">
        <v>20</v>
      </c>
      <c r="M26" s="8"/>
      <c r="N26" s="93"/>
      <c r="O26" s="8"/>
      <c r="P26" s="93"/>
      <c r="Q26" s="8"/>
      <c r="R26" s="93"/>
      <c r="S26" s="93"/>
      <c r="T26" s="93">
        <v>21</v>
      </c>
      <c r="U26" s="94">
        <v>30</v>
      </c>
      <c r="V26" s="94"/>
      <c r="W26" s="94"/>
      <c r="X26" s="94"/>
      <c r="Y26" s="94"/>
      <c r="Z26" s="94"/>
      <c r="AA26" s="94"/>
    </row>
    <row r="27" spans="1:27" s="87" customFormat="1" ht="15" customHeight="1" x14ac:dyDescent="0.25">
      <c r="A27" s="94" t="s">
        <v>34</v>
      </c>
      <c r="B27" s="94" t="s">
        <v>35</v>
      </c>
      <c r="C27" s="93"/>
      <c r="D27" s="93"/>
      <c r="E27" s="93">
        <f t="shared" ref="E27" si="13">G27+F27</f>
        <v>0</v>
      </c>
      <c r="F27" s="93"/>
      <c r="G27" s="93">
        <f t="shared" si="10"/>
        <v>0</v>
      </c>
      <c r="H27" s="93"/>
      <c r="I27" s="8"/>
      <c r="J27" s="93"/>
      <c r="K27" s="8"/>
      <c r="L27" s="93"/>
      <c r="M27" s="8"/>
      <c r="N27" s="93"/>
      <c r="O27" s="8"/>
      <c r="P27" s="93"/>
      <c r="Q27" s="8"/>
      <c r="R27" s="93"/>
      <c r="S27" s="93"/>
      <c r="T27" s="93"/>
      <c r="U27" s="93"/>
      <c r="V27" s="93"/>
      <c r="W27" s="93"/>
      <c r="X27" s="93"/>
      <c r="Y27" s="93"/>
      <c r="Z27" s="93"/>
      <c r="AA27" s="93"/>
    </row>
    <row r="28" spans="1:27" s="85" customFormat="1" ht="21" customHeight="1" thickBot="1" x14ac:dyDescent="0.3">
      <c r="A28" s="88"/>
      <c r="B28" s="89" t="s">
        <v>87</v>
      </c>
      <c r="C28" s="54">
        <v>4</v>
      </c>
      <c r="D28" s="54">
        <v>11</v>
      </c>
      <c r="E28" s="54"/>
      <c r="F28" s="54"/>
      <c r="G28" s="54"/>
      <c r="H28" s="54"/>
      <c r="I28" s="64"/>
      <c r="J28" s="54"/>
      <c r="K28" s="64"/>
      <c r="L28" s="54"/>
      <c r="M28" s="64"/>
      <c r="N28" s="54"/>
      <c r="O28" s="64"/>
      <c r="P28" s="54"/>
      <c r="Q28" s="6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s="34" customFormat="1" ht="16.5" thickBot="1" x14ac:dyDescent="0.3">
      <c r="A29" s="30" t="s">
        <v>187</v>
      </c>
      <c r="B29" s="3" t="s">
        <v>53</v>
      </c>
      <c r="C29" s="11"/>
      <c r="D29" s="11"/>
      <c r="E29" s="11">
        <f>E30+E39+E44+E62</f>
        <v>4248</v>
      </c>
      <c r="F29" s="11">
        <f t="shared" ref="F29:Z29" si="14">F30+F39+F44+F62+F83</f>
        <v>132</v>
      </c>
      <c r="G29" s="11">
        <f t="shared" si="14"/>
        <v>2784</v>
      </c>
      <c r="H29" s="11">
        <f t="shared" si="14"/>
        <v>2000</v>
      </c>
      <c r="I29" s="11">
        <f t="shared" si="14"/>
        <v>1125</v>
      </c>
      <c r="J29" s="11">
        <f t="shared" si="14"/>
        <v>876</v>
      </c>
      <c r="K29" s="11">
        <f t="shared" si="14"/>
        <v>592</v>
      </c>
      <c r="L29" s="11">
        <f t="shared" si="14"/>
        <v>964</v>
      </c>
      <c r="M29" s="11">
        <f t="shared" si="14"/>
        <v>272</v>
      </c>
      <c r="N29" s="11">
        <f t="shared" si="14"/>
        <v>80</v>
      </c>
      <c r="O29" s="11">
        <f t="shared" si="14"/>
        <v>0</v>
      </c>
      <c r="P29" s="11">
        <f t="shared" si="14"/>
        <v>900</v>
      </c>
      <c r="Q29" s="11">
        <f t="shared" si="14"/>
        <v>396</v>
      </c>
      <c r="R29" s="11">
        <f t="shared" si="14"/>
        <v>108</v>
      </c>
      <c r="S29" s="11">
        <f t="shared" si="14"/>
        <v>72</v>
      </c>
      <c r="T29" s="11">
        <f t="shared" si="14"/>
        <v>0</v>
      </c>
      <c r="U29" s="11">
        <f t="shared" si="14"/>
        <v>0</v>
      </c>
      <c r="V29" s="11">
        <f t="shared" si="14"/>
        <v>540</v>
      </c>
      <c r="W29" s="11">
        <f t="shared" si="14"/>
        <v>756</v>
      </c>
      <c r="X29" s="11">
        <f t="shared" si="14"/>
        <v>468</v>
      </c>
      <c r="Y29" s="11">
        <f t="shared" si="14"/>
        <v>360</v>
      </c>
      <c r="Z29" s="11">
        <f t="shared" si="14"/>
        <v>432</v>
      </c>
      <c r="AA29" s="11">
        <f t="shared" ref="AA29" si="15">AA30+AA39+AA44+AA62</f>
        <v>360</v>
      </c>
    </row>
    <row r="30" spans="1:27" s="34" customFormat="1" ht="39" thickBot="1" x14ac:dyDescent="0.3">
      <c r="A30" s="30" t="s">
        <v>37</v>
      </c>
      <c r="B30" s="3" t="s">
        <v>38</v>
      </c>
      <c r="C30" s="11">
        <v>1</v>
      </c>
      <c r="D30" s="11"/>
      <c r="E30" s="69">
        <f>SUM(E31:E37)</f>
        <v>540</v>
      </c>
      <c r="F30" s="69">
        <f t="shared" ref="F30:AA30" si="16">SUM(F31:F37)</f>
        <v>12</v>
      </c>
      <c r="G30" s="69">
        <f t="shared" si="16"/>
        <v>528</v>
      </c>
      <c r="H30" s="69">
        <f t="shared" si="16"/>
        <v>456</v>
      </c>
      <c r="I30" s="69">
        <f t="shared" si="16"/>
        <v>72</v>
      </c>
      <c r="J30" s="69">
        <f t="shared" si="16"/>
        <v>126</v>
      </c>
      <c r="K30" s="69">
        <f t="shared" si="16"/>
        <v>44</v>
      </c>
      <c r="L30" s="69">
        <f t="shared" si="16"/>
        <v>330</v>
      </c>
      <c r="M30" s="69">
        <f t="shared" si="16"/>
        <v>28</v>
      </c>
      <c r="N30" s="69">
        <f t="shared" si="16"/>
        <v>0</v>
      </c>
      <c r="O30" s="69">
        <f t="shared" si="16"/>
        <v>0</v>
      </c>
      <c r="P30" s="69">
        <f t="shared" si="16"/>
        <v>0</v>
      </c>
      <c r="Q30" s="69">
        <f t="shared" si="16"/>
        <v>0</v>
      </c>
      <c r="R30" s="69">
        <f t="shared" si="16"/>
        <v>0</v>
      </c>
      <c r="S30" s="69">
        <f t="shared" si="16"/>
        <v>0</v>
      </c>
      <c r="T30" s="69">
        <f t="shared" si="16"/>
        <v>0</v>
      </c>
      <c r="U30" s="69">
        <f t="shared" si="16"/>
        <v>0</v>
      </c>
      <c r="V30" s="69">
        <f t="shared" si="16"/>
        <v>96</v>
      </c>
      <c r="W30" s="69">
        <f t="shared" si="16"/>
        <v>84</v>
      </c>
      <c r="X30" s="69">
        <f t="shared" si="16"/>
        <v>100</v>
      </c>
      <c r="Y30" s="69">
        <f t="shared" si="16"/>
        <v>40</v>
      </c>
      <c r="Z30" s="69">
        <f t="shared" si="16"/>
        <v>48</v>
      </c>
      <c r="AA30" s="69">
        <f t="shared" si="16"/>
        <v>172</v>
      </c>
    </row>
    <row r="31" spans="1:27" s="34" customFormat="1" ht="15.75" x14ac:dyDescent="0.25">
      <c r="A31" s="4" t="s">
        <v>39</v>
      </c>
      <c r="B31" s="4" t="s">
        <v>40</v>
      </c>
      <c r="C31" s="65"/>
      <c r="D31" s="13">
        <v>8</v>
      </c>
      <c r="E31" s="13">
        <f>G31+F31+R31+S31</f>
        <v>48</v>
      </c>
      <c r="F31" s="13"/>
      <c r="G31" s="13">
        <f>H31+I31</f>
        <v>48</v>
      </c>
      <c r="H31" s="13">
        <f>J31+L31+N31</f>
        <v>48</v>
      </c>
      <c r="I31" s="48">
        <f>K31+M31+O31</f>
        <v>0</v>
      </c>
      <c r="J31" s="13">
        <v>48</v>
      </c>
      <c r="K31" s="48"/>
      <c r="L31" s="13"/>
      <c r="M31" s="48"/>
      <c r="N31" s="13"/>
      <c r="O31" s="48"/>
      <c r="P31" s="13"/>
      <c r="Q31" s="48"/>
      <c r="R31" s="13"/>
      <c r="S31" s="13"/>
      <c r="T31" s="13"/>
      <c r="U31" s="13"/>
      <c r="V31" s="13"/>
      <c r="W31" s="13"/>
      <c r="X31" s="13"/>
      <c r="Y31" s="13"/>
      <c r="Z31" s="13"/>
      <c r="AA31" s="13">
        <v>48</v>
      </c>
    </row>
    <row r="32" spans="1:27" s="34" customFormat="1" ht="22.5" customHeight="1" x14ac:dyDescent="0.25">
      <c r="A32" s="4" t="s">
        <v>41</v>
      </c>
      <c r="B32" s="1" t="s">
        <v>157</v>
      </c>
      <c r="C32" s="94"/>
      <c r="D32" s="93">
        <v>5</v>
      </c>
      <c r="E32" s="13">
        <f t="shared" ref="E32:E37" si="17">G32+F32+R32+S32</f>
        <v>36</v>
      </c>
      <c r="F32" s="93"/>
      <c r="G32" s="13">
        <f t="shared" ref="G32:G37" si="18">H32+I32</f>
        <v>36</v>
      </c>
      <c r="H32" s="13">
        <f t="shared" ref="H32:H37" si="19">J32+L32+N32</f>
        <v>36</v>
      </c>
      <c r="I32" s="48">
        <f t="shared" ref="I32:I37" si="20">K32+M32+O32</f>
        <v>0</v>
      </c>
      <c r="J32" s="93">
        <v>36</v>
      </c>
      <c r="K32" s="8"/>
      <c r="L32" s="93"/>
      <c r="M32" s="8"/>
      <c r="N32" s="93"/>
      <c r="O32" s="8"/>
      <c r="P32" s="93"/>
      <c r="Q32" s="8"/>
      <c r="R32" s="93"/>
      <c r="S32" s="93"/>
      <c r="T32" s="93"/>
      <c r="U32" s="93"/>
      <c r="V32" s="93"/>
      <c r="W32" s="93"/>
      <c r="X32" s="93">
        <v>36</v>
      </c>
      <c r="Y32" s="93"/>
      <c r="Z32" s="93"/>
      <c r="AA32" s="93"/>
    </row>
    <row r="33" spans="1:27" s="34" customFormat="1" ht="40.5" customHeight="1" x14ac:dyDescent="0.25">
      <c r="A33" s="4" t="s">
        <v>42</v>
      </c>
      <c r="B33" s="1" t="s">
        <v>130</v>
      </c>
      <c r="C33" s="94"/>
      <c r="D33" s="93">
        <v>8</v>
      </c>
      <c r="E33" s="13">
        <f t="shared" si="17"/>
        <v>168</v>
      </c>
      <c r="F33" s="93">
        <v>6</v>
      </c>
      <c r="G33" s="13">
        <f t="shared" si="18"/>
        <v>162</v>
      </c>
      <c r="H33" s="13">
        <f t="shared" si="19"/>
        <v>162</v>
      </c>
      <c r="I33" s="48">
        <f t="shared" si="20"/>
        <v>0</v>
      </c>
      <c r="J33" s="93">
        <v>6</v>
      </c>
      <c r="K33" s="8"/>
      <c r="L33" s="93">
        <v>156</v>
      </c>
      <c r="M33" s="8"/>
      <c r="N33" s="93"/>
      <c r="O33" s="8"/>
      <c r="P33" s="93"/>
      <c r="Q33" s="8"/>
      <c r="R33" s="93"/>
      <c r="S33" s="93"/>
      <c r="T33" s="93"/>
      <c r="U33" s="93"/>
      <c r="V33" s="93">
        <v>30</v>
      </c>
      <c r="W33" s="93">
        <v>42</v>
      </c>
      <c r="X33" s="93">
        <v>32</v>
      </c>
      <c r="Y33" s="93">
        <v>20</v>
      </c>
      <c r="Z33" s="93">
        <v>24</v>
      </c>
      <c r="AA33" s="93">
        <v>20</v>
      </c>
    </row>
    <row r="34" spans="1:27" s="34" customFormat="1" ht="28.5" customHeight="1" x14ac:dyDescent="0.25">
      <c r="A34" s="4" t="s">
        <v>43</v>
      </c>
      <c r="B34" s="1" t="s">
        <v>28</v>
      </c>
      <c r="C34" s="93"/>
      <c r="D34" s="16" t="s">
        <v>88</v>
      </c>
      <c r="E34" s="13">
        <f t="shared" si="17"/>
        <v>168</v>
      </c>
      <c r="F34" s="93">
        <v>6</v>
      </c>
      <c r="G34" s="13">
        <f t="shared" si="18"/>
        <v>162</v>
      </c>
      <c r="H34" s="13">
        <f t="shared" si="19"/>
        <v>162</v>
      </c>
      <c r="I34" s="48">
        <f t="shared" si="20"/>
        <v>0</v>
      </c>
      <c r="J34" s="93">
        <v>6</v>
      </c>
      <c r="K34" s="8"/>
      <c r="L34" s="93">
        <v>156</v>
      </c>
      <c r="M34" s="8"/>
      <c r="N34" s="93"/>
      <c r="O34" s="8"/>
      <c r="P34" s="93"/>
      <c r="Q34" s="8"/>
      <c r="R34" s="93"/>
      <c r="S34" s="93"/>
      <c r="T34" s="93"/>
      <c r="U34" s="93"/>
      <c r="V34" s="93">
        <v>30</v>
      </c>
      <c r="W34" s="93">
        <v>42</v>
      </c>
      <c r="X34" s="93">
        <v>32</v>
      </c>
      <c r="Y34" s="93">
        <v>20</v>
      </c>
      <c r="Z34" s="93">
        <v>24</v>
      </c>
      <c r="AA34" s="93">
        <v>20</v>
      </c>
    </row>
    <row r="35" spans="1:27" s="34" customFormat="1" ht="26.25" customHeight="1" x14ac:dyDescent="0.25">
      <c r="A35" s="4" t="s">
        <v>44</v>
      </c>
      <c r="B35" s="38" t="s">
        <v>128</v>
      </c>
      <c r="C35" s="20"/>
      <c r="D35" s="20">
        <v>8</v>
      </c>
      <c r="E35" s="13">
        <f t="shared" si="17"/>
        <v>48</v>
      </c>
      <c r="F35" s="20"/>
      <c r="G35" s="13">
        <f t="shared" si="18"/>
        <v>48</v>
      </c>
      <c r="H35" s="13">
        <f t="shared" si="19"/>
        <v>48</v>
      </c>
      <c r="I35" s="48">
        <f t="shared" si="20"/>
        <v>0</v>
      </c>
      <c r="J35" s="20">
        <v>30</v>
      </c>
      <c r="K35" s="35"/>
      <c r="L35" s="20">
        <v>18</v>
      </c>
      <c r="M35" s="35"/>
      <c r="N35" s="20"/>
      <c r="O35" s="35"/>
      <c r="P35" s="20"/>
      <c r="Q35" s="35"/>
      <c r="R35" s="20"/>
      <c r="S35" s="20"/>
      <c r="T35" s="20"/>
      <c r="U35" s="20"/>
      <c r="V35" s="20"/>
      <c r="W35" s="20"/>
      <c r="X35" s="20"/>
      <c r="Y35" s="20"/>
      <c r="Z35" s="20"/>
      <c r="AA35" s="20">
        <v>48</v>
      </c>
    </row>
    <row r="36" spans="1:27" s="34" customFormat="1" ht="25.5" x14ac:dyDescent="0.25">
      <c r="A36" s="4" t="s">
        <v>45</v>
      </c>
      <c r="B36" s="6" t="s">
        <v>155</v>
      </c>
      <c r="C36" s="8"/>
      <c r="D36" s="8">
        <v>3</v>
      </c>
      <c r="E36" s="13">
        <f t="shared" si="17"/>
        <v>36</v>
      </c>
      <c r="F36" s="8"/>
      <c r="G36" s="13">
        <f t="shared" si="18"/>
        <v>36</v>
      </c>
      <c r="H36" s="13">
        <f t="shared" si="19"/>
        <v>0</v>
      </c>
      <c r="I36" s="48">
        <f t="shared" si="20"/>
        <v>36</v>
      </c>
      <c r="J36" s="93"/>
      <c r="K36" s="8">
        <v>18</v>
      </c>
      <c r="L36" s="93"/>
      <c r="M36" s="8">
        <v>18</v>
      </c>
      <c r="N36" s="93"/>
      <c r="O36" s="8"/>
      <c r="P36" s="93"/>
      <c r="Q36" s="8"/>
      <c r="R36" s="93"/>
      <c r="S36" s="93"/>
      <c r="T36" s="8"/>
      <c r="U36" s="8"/>
      <c r="V36" s="8">
        <v>36</v>
      </c>
      <c r="W36" s="8"/>
      <c r="X36" s="8"/>
      <c r="Y36" s="8"/>
      <c r="Z36" s="8"/>
      <c r="AA36" s="8"/>
    </row>
    <row r="37" spans="1:27" s="74" customFormat="1" ht="28.5" customHeight="1" thickBot="1" x14ac:dyDescent="0.3">
      <c r="A37" s="92" t="s">
        <v>46</v>
      </c>
      <c r="B37" s="39" t="s">
        <v>156</v>
      </c>
      <c r="C37" s="10"/>
      <c r="D37" s="10">
        <v>8</v>
      </c>
      <c r="E37" s="48">
        <f t="shared" si="17"/>
        <v>36</v>
      </c>
      <c r="F37" s="10"/>
      <c r="G37" s="48">
        <f t="shared" si="18"/>
        <v>36</v>
      </c>
      <c r="H37" s="48">
        <f t="shared" si="19"/>
        <v>0</v>
      </c>
      <c r="I37" s="48">
        <f t="shared" si="20"/>
        <v>36</v>
      </c>
      <c r="J37" s="10"/>
      <c r="K37" s="10">
        <v>26</v>
      </c>
      <c r="L37" s="10"/>
      <c r="M37" s="10">
        <v>10</v>
      </c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>
        <v>36</v>
      </c>
    </row>
    <row r="38" spans="1:27" s="34" customFormat="1" ht="16.5" thickBot="1" x14ac:dyDescent="0.3">
      <c r="A38" s="52"/>
      <c r="B38" s="53" t="s">
        <v>36</v>
      </c>
      <c r="C38" s="11">
        <v>0</v>
      </c>
      <c r="D38" s="11">
        <v>6</v>
      </c>
      <c r="E38" s="11"/>
      <c r="F38" s="11"/>
      <c r="G38" s="11"/>
      <c r="H38" s="11"/>
      <c r="I38" s="12"/>
      <c r="J38" s="11"/>
      <c r="K38" s="12"/>
      <c r="L38" s="11"/>
      <c r="M38" s="12"/>
      <c r="N38" s="11"/>
      <c r="O38" s="12"/>
      <c r="P38" s="11"/>
      <c r="Q38" s="81"/>
      <c r="R38" s="55"/>
      <c r="S38" s="37"/>
      <c r="T38" s="11"/>
      <c r="U38" s="11"/>
      <c r="V38" s="11"/>
      <c r="W38" s="11"/>
      <c r="X38" s="11"/>
      <c r="Y38" s="11"/>
      <c r="Z38" s="11"/>
      <c r="AA38" s="50"/>
    </row>
    <row r="39" spans="1:27" s="34" customFormat="1" ht="26.25" thickBot="1" x14ac:dyDescent="0.3">
      <c r="A39" s="30" t="s">
        <v>47</v>
      </c>
      <c r="B39" s="51" t="s">
        <v>48</v>
      </c>
      <c r="C39" s="49"/>
      <c r="D39" s="11"/>
      <c r="E39" s="22">
        <f>SUM(E40:E43)</f>
        <v>148</v>
      </c>
      <c r="F39" s="22">
        <f t="shared" ref="F39:AA39" si="21">SUM(F40:F43)</f>
        <v>8</v>
      </c>
      <c r="G39" s="22">
        <f t="shared" si="21"/>
        <v>140</v>
      </c>
      <c r="H39" s="22">
        <f t="shared" si="21"/>
        <v>140</v>
      </c>
      <c r="I39" s="22">
        <f t="shared" si="21"/>
        <v>0</v>
      </c>
      <c r="J39" s="22">
        <f t="shared" si="21"/>
        <v>58</v>
      </c>
      <c r="K39" s="22">
        <f t="shared" si="21"/>
        <v>4</v>
      </c>
      <c r="L39" s="22">
        <f t="shared" si="21"/>
        <v>78</v>
      </c>
      <c r="M39" s="22">
        <f t="shared" si="21"/>
        <v>0</v>
      </c>
      <c r="N39" s="22">
        <f t="shared" si="21"/>
        <v>0</v>
      </c>
      <c r="O39" s="22">
        <f t="shared" si="21"/>
        <v>0</v>
      </c>
      <c r="P39" s="22">
        <f t="shared" si="21"/>
        <v>0</v>
      </c>
      <c r="Q39" s="22">
        <f t="shared" si="21"/>
        <v>0</v>
      </c>
      <c r="R39" s="22">
        <f t="shared" si="21"/>
        <v>0</v>
      </c>
      <c r="S39" s="22">
        <f t="shared" si="21"/>
        <v>0</v>
      </c>
      <c r="T39" s="22">
        <f t="shared" si="21"/>
        <v>0</v>
      </c>
      <c r="U39" s="22">
        <f t="shared" si="21"/>
        <v>0</v>
      </c>
      <c r="V39" s="22">
        <f t="shared" si="21"/>
        <v>92</v>
      </c>
      <c r="W39" s="22">
        <f t="shared" si="21"/>
        <v>0</v>
      </c>
      <c r="X39" s="22">
        <f t="shared" si="21"/>
        <v>56</v>
      </c>
      <c r="Y39" s="22">
        <f t="shared" si="21"/>
        <v>0</v>
      </c>
      <c r="Z39" s="22">
        <f t="shared" si="21"/>
        <v>0</v>
      </c>
      <c r="AA39" s="22">
        <f t="shared" si="21"/>
        <v>0</v>
      </c>
    </row>
    <row r="40" spans="1:27" s="34" customFormat="1" ht="15.75" x14ac:dyDescent="0.25">
      <c r="A40" s="4" t="s">
        <v>49</v>
      </c>
      <c r="B40" s="4" t="s">
        <v>50</v>
      </c>
      <c r="C40" s="13"/>
      <c r="D40" s="13">
        <v>3</v>
      </c>
      <c r="E40" s="13">
        <f>G40+F40+R40+S40</f>
        <v>56</v>
      </c>
      <c r="F40" s="13">
        <v>4</v>
      </c>
      <c r="G40" s="93">
        <f>H40+I40</f>
        <v>52</v>
      </c>
      <c r="H40" s="93">
        <f>J40+L40+N40</f>
        <v>52</v>
      </c>
      <c r="I40" s="48"/>
      <c r="J40" s="13">
        <v>20</v>
      </c>
      <c r="K40" s="48"/>
      <c r="L40" s="13">
        <v>32</v>
      </c>
      <c r="M40" s="48"/>
      <c r="N40" s="13"/>
      <c r="O40" s="48"/>
      <c r="P40" s="13"/>
      <c r="Q40" s="48"/>
      <c r="R40" s="13"/>
      <c r="S40" s="13"/>
      <c r="T40" s="23"/>
      <c r="U40" s="23"/>
      <c r="V40" s="23">
        <v>56</v>
      </c>
      <c r="W40" s="23"/>
      <c r="X40" s="23"/>
      <c r="Y40" s="23"/>
      <c r="Z40" s="23"/>
      <c r="AA40" s="23"/>
    </row>
    <row r="41" spans="1:27" s="34" customFormat="1" ht="15.75" x14ac:dyDescent="0.25">
      <c r="A41" s="2" t="s">
        <v>51</v>
      </c>
      <c r="B41" s="2" t="s">
        <v>32</v>
      </c>
      <c r="C41" s="9"/>
      <c r="D41" s="9">
        <v>5</v>
      </c>
      <c r="E41" s="13">
        <f t="shared" ref="E41:E42" si="22">G41+F41+R41+S41</f>
        <v>56</v>
      </c>
      <c r="F41" s="9">
        <v>4</v>
      </c>
      <c r="G41" s="93">
        <f t="shared" ref="G41:G42" si="23">H41+I41</f>
        <v>52</v>
      </c>
      <c r="H41" s="93">
        <f t="shared" ref="H41" si="24">J41+L41+N41</f>
        <v>52</v>
      </c>
      <c r="I41" s="10"/>
      <c r="J41" s="9">
        <v>20</v>
      </c>
      <c r="K41" s="10"/>
      <c r="L41" s="9">
        <v>32</v>
      </c>
      <c r="M41" s="10"/>
      <c r="N41" s="9"/>
      <c r="O41" s="10"/>
      <c r="P41" s="9"/>
      <c r="Q41" s="10"/>
      <c r="R41" s="9"/>
      <c r="S41" s="9"/>
      <c r="T41" s="21"/>
      <c r="U41" s="21"/>
      <c r="V41" s="21"/>
      <c r="W41" s="21"/>
      <c r="X41" s="21">
        <v>56</v>
      </c>
      <c r="Y41" s="21"/>
      <c r="Z41" s="21"/>
      <c r="AA41" s="21"/>
    </row>
    <row r="42" spans="1:27" s="34" customFormat="1" ht="25.5" x14ac:dyDescent="0.25">
      <c r="A42" s="2" t="s">
        <v>89</v>
      </c>
      <c r="B42" s="2" t="s">
        <v>90</v>
      </c>
      <c r="C42" s="9"/>
      <c r="D42" s="9">
        <v>3</v>
      </c>
      <c r="E42" s="13">
        <f t="shared" si="22"/>
        <v>36</v>
      </c>
      <c r="F42" s="9"/>
      <c r="G42" s="93">
        <f t="shared" si="23"/>
        <v>36</v>
      </c>
      <c r="H42" s="93">
        <v>36</v>
      </c>
      <c r="I42" s="10"/>
      <c r="J42" s="9">
        <v>18</v>
      </c>
      <c r="K42" s="10">
        <v>4</v>
      </c>
      <c r="L42" s="9">
        <v>14</v>
      </c>
      <c r="M42" s="10"/>
      <c r="N42" s="9"/>
      <c r="O42" s="10"/>
      <c r="P42" s="9"/>
      <c r="Q42" s="10"/>
      <c r="R42" s="9"/>
      <c r="S42" s="9"/>
      <c r="T42" s="21"/>
      <c r="U42" s="21"/>
      <c r="V42" s="21">
        <v>36</v>
      </c>
      <c r="W42" s="21"/>
      <c r="X42" s="21"/>
      <c r="Y42" s="21"/>
      <c r="Z42" s="21"/>
      <c r="AA42" s="21"/>
    </row>
    <row r="43" spans="1:27" s="34" customFormat="1" ht="16.5" thickBot="1" x14ac:dyDescent="0.3">
      <c r="A43" s="28"/>
      <c r="B43" s="29" t="s">
        <v>36</v>
      </c>
      <c r="C43" s="26">
        <v>0</v>
      </c>
      <c r="D43" s="26">
        <v>3</v>
      </c>
      <c r="E43" s="26"/>
      <c r="F43" s="26"/>
      <c r="G43" s="26"/>
      <c r="H43" s="26"/>
      <c r="I43" s="27"/>
      <c r="J43" s="26"/>
      <c r="K43" s="27"/>
      <c r="L43" s="26"/>
      <c r="M43" s="27"/>
      <c r="N43" s="26"/>
      <c r="O43" s="27"/>
      <c r="P43" s="26"/>
      <c r="Q43" s="27"/>
      <c r="R43" s="17"/>
      <c r="S43" s="17"/>
      <c r="T43" s="24"/>
      <c r="U43" s="24"/>
      <c r="V43" s="24"/>
      <c r="W43" s="24"/>
      <c r="X43" s="24"/>
      <c r="Y43" s="24"/>
      <c r="Z43" s="24"/>
      <c r="AA43" s="24"/>
    </row>
    <row r="44" spans="1:27" s="34" customFormat="1" ht="26.25" thickBot="1" x14ac:dyDescent="0.3">
      <c r="A44" s="3" t="s">
        <v>153</v>
      </c>
      <c r="B44" s="3" t="s">
        <v>54</v>
      </c>
      <c r="C44" s="11"/>
      <c r="D44" s="11"/>
      <c r="E44" s="11">
        <f>SUM(E45:E60)</f>
        <v>1183</v>
      </c>
      <c r="F44" s="11">
        <f t="shared" ref="F44:AA44" si="25">SUM(F45:F60)</f>
        <v>70</v>
      </c>
      <c r="G44" s="11">
        <f t="shared" si="25"/>
        <v>1013</v>
      </c>
      <c r="H44" s="11">
        <f t="shared" si="25"/>
        <v>542</v>
      </c>
      <c r="I44" s="11">
        <f t="shared" si="25"/>
        <v>471</v>
      </c>
      <c r="J44" s="11">
        <f t="shared" si="25"/>
        <v>260</v>
      </c>
      <c r="K44" s="11">
        <f t="shared" si="25"/>
        <v>277</v>
      </c>
      <c r="L44" s="11">
        <f t="shared" si="25"/>
        <v>282</v>
      </c>
      <c r="M44" s="11">
        <f t="shared" si="25"/>
        <v>194</v>
      </c>
      <c r="N44" s="11">
        <f t="shared" si="25"/>
        <v>0</v>
      </c>
      <c r="O44" s="11">
        <f t="shared" si="25"/>
        <v>0</v>
      </c>
      <c r="P44" s="11">
        <f t="shared" si="25"/>
        <v>0</v>
      </c>
      <c r="Q44" s="11">
        <f t="shared" si="25"/>
        <v>0</v>
      </c>
      <c r="R44" s="11">
        <f t="shared" si="25"/>
        <v>70</v>
      </c>
      <c r="S44" s="11">
        <f t="shared" si="25"/>
        <v>30</v>
      </c>
      <c r="T44" s="11">
        <f t="shared" si="25"/>
        <v>0</v>
      </c>
      <c r="U44" s="11">
        <f t="shared" si="25"/>
        <v>0</v>
      </c>
      <c r="V44" s="11">
        <f t="shared" si="25"/>
        <v>276</v>
      </c>
      <c r="W44" s="11">
        <f t="shared" si="25"/>
        <v>363</v>
      </c>
      <c r="X44" s="11">
        <f t="shared" si="25"/>
        <v>48</v>
      </c>
      <c r="Y44" s="11">
        <f t="shared" si="25"/>
        <v>156</v>
      </c>
      <c r="Z44" s="11">
        <f t="shared" si="25"/>
        <v>112</v>
      </c>
      <c r="AA44" s="11">
        <f t="shared" si="25"/>
        <v>128</v>
      </c>
    </row>
    <row r="45" spans="1:27" s="34" customFormat="1" ht="15.75" x14ac:dyDescent="0.25">
      <c r="A45" s="4" t="s">
        <v>136</v>
      </c>
      <c r="B45" s="4" t="s">
        <v>91</v>
      </c>
      <c r="C45" s="13"/>
      <c r="D45" s="13">
        <v>4</v>
      </c>
      <c r="E45" s="13">
        <f>G45+R45+S45+F45</f>
        <v>122</v>
      </c>
      <c r="F45" s="93">
        <v>6</v>
      </c>
      <c r="G45" s="13">
        <f>H45+I45</f>
        <v>116</v>
      </c>
      <c r="H45" s="13">
        <f>J45+L45+N45</f>
        <v>94</v>
      </c>
      <c r="I45" s="8">
        <f>K45+M45+O45</f>
        <v>22</v>
      </c>
      <c r="J45" s="13">
        <v>4</v>
      </c>
      <c r="K45" s="48"/>
      <c r="L45" s="13">
        <v>90</v>
      </c>
      <c r="M45" s="48">
        <v>22</v>
      </c>
      <c r="N45" s="13"/>
      <c r="O45" s="48"/>
      <c r="P45" s="13"/>
      <c r="Q45" s="48"/>
      <c r="R45" s="93"/>
      <c r="S45" s="93"/>
      <c r="T45" s="93"/>
      <c r="U45" s="93"/>
      <c r="V45" s="93">
        <v>23</v>
      </c>
      <c r="W45" s="93">
        <v>99</v>
      </c>
      <c r="X45" s="93"/>
      <c r="Y45" s="93"/>
      <c r="Z45" s="93"/>
      <c r="AA45" s="20"/>
    </row>
    <row r="46" spans="1:27" s="34" customFormat="1" ht="15.75" x14ac:dyDescent="0.25">
      <c r="A46" s="1" t="s">
        <v>137</v>
      </c>
      <c r="B46" s="1" t="s">
        <v>92</v>
      </c>
      <c r="C46" s="93"/>
      <c r="D46" s="93">
        <v>4</v>
      </c>
      <c r="E46" s="13">
        <f t="shared" ref="E46:E60" si="26">G46+R46+S46+F46</f>
        <v>80</v>
      </c>
      <c r="F46" s="93">
        <v>6</v>
      </c>
      <c r="G46" s="13">
        <f t="shared" ref="G46:G60" si="27">H46+I46</f>
        <v>74</v>
      </c>
      <c r="H46" s="13">
        <f t="shared" ref="H46:H60" si="28">J46+L46+N46</f>
        <v>48</v>
      </c>
      <c r="I46" s="8">
        <f t="shared" ref="I46:I61" si="29">K46+M46+O46</f>
        <v>26</v>
      </c>
      <c r="J46" s="93">
        <v>38</v>
      </c>
      <c r="K46" s="8">
        <v>6</v>
      </c>
      <c r="L46" s="93">
        <v>10</v>
      </c>
      <c r="M46" s="8">
        <v>20</v>
      </c>
      <c r="N46" s="93"/>
      <c r="O46" s="8"/>
      <c r="P46" s="93"/>
      <c r="Q46" s="8"/>
      <c r="R46" s="93"/>
      <c r="S46" s="93"/>
      <c r="T46" s="93"/>
      <c r="U46" s="93"/>
      <c r="V46" s="93">
        <v>38</v>
      </c>
      <c r="W46" s="93">
        <v>42</v>
      </c>
      <c r="X46" s="93"/>
      <c r="Y46" s="93"/>
      <c r="Z46" s="93"/>
      <c r="AA46" s="20"/>
    </row>
    <row r="47" spans="1:27" s="34" customFormat="1" ht="15.75" x14ac:dyDescent="0.25">
      <c r="A47" s="1" t="s">
        <v>138</v>
      </c>
      <c r="B47" s="1" t="s">
        <v>93</v>
      </c>
      <c r="C47" s="93">
        <v>6</v>
      </c>
      <c r="D47" s="93"/>
      <c r="E47" s="13">
        <f t="shared" si="26"/>
        <v>96</v>
      </c>
      <c r="F47" s="93">
        <v>6</v>
      </c>
      <c r="G47" s="13">
        <f t="shared" si="27"/>
        <v>70</v>
      </c>
      <c r="H47" s="13">
        <f t="shared" si="28"/>
        <v>42</v>
      </c>
      <c r="I47" s="8">
        <f t="shared" si="29"/>
        <v>28</v>
      </c>
      <c r="J47" s="93">
        <v>28</v>
      </c>
      <c r="K47" s="8">
        <v>16</v>
      </c>
      <c r="L47" s="93">
        <v>14</v>
      </c>
      <c r="M47" s="8">
        <v>12</v>
      </c>
      <c r="N47" s="93"/>
      <c r="O47" s="8"/>
      <c r="P47" s="93"/>
      <c r="Q47" s="8"/>
      <c r="R47" s="93">
        <v>14</v>
      </c>
      <c r="S47" s="93">
        <v>6</v>
      </c>
      <c r="T47" s="93"/>
      <c r="U47" s="93"/>
      <c r="V47" s="93"/>
      <c r="W47" s="93"/>
      <c r="X47" s="93"/>
      <c r="Y47" s="93">
        <v>76</v>
      </c>
      <c r="Z47" s="93"/>
      <c r="AA47" s="20"/>
    </row>
    <row r="48" spans="1:27" s="34" customFormat="1" ht="15.75" x14ac:dyDescent="0.25">
      <c r="A48" s="1" t="s">
        <v>139</v>
      </c>
      <c r="B48" s="1" t="s">
        <v>94</v>
      </c>
      <c r="C48" s="93">
        <v>3</v>
      </c>
      <c r="D48" s="93"/>
      <c r="E48" s="13">
        <f>G48+R48+S48+F48</f>
        <v>99</v>
      </c>
      <c r="F48" s="93">
        <v>4</v>
      </c>
      <c r="G48" s="13">
        <f t="shared" si="27"/>
        <v>75</v>
      </c>
      <c r="H48" s="13">
        <f t="shared" si="28"/>
        <v>38</v>
      </c>
      <c r="I48" s="8">
        <f t="shared" si="29"/>
        <v>37</v>
      </c>
      <c r="J48" s="93">
        <v>22</v>
      </c>
      <c r="K48" s="8">
        <v>29</v>
      </c>
      <c r="L48" s="93">
        <v>16</v>
      </c>
      <c r="M48" s="8">
        <v>8</v>
      </c>
      <c r="N48" s="93"/>
      <c r="O48" s="8"/>
      <c r="P48" s="93"/>
      <c r="Q48" s="8"/>
      <c r="R48" s="93">
        <v>14</v>
      </c>
      <c r="S48" s="93">
        <v>6</v>
      </c>
      <c r="T48" s="93"/>
      <c r="U48" s="93"/>
      <c r="V48" s="93">
        <v>79</v>
      </c>
      <c r="W48" s="93"/>
      <c r="X48" s="93"/>
      <c r="Y48" s="93"/>
      <c r="Z48" s="93"/>
      <c r="AA48" s="20"/>
    </row>
    <row r="49" spans="1:27" s="34" customFormat="1" ht="33" customHeight="1" x14ac:dyDescent="0.25">
      <c r="A49" s="1" t="s">
        <v>140</v>
      </c>
      <c r="B49" s="1" t="s">
        <v>131</v>
      </c>
      <c r="C49" s="93">
        <v>3</v>
      </c>
      <c r="D49" s="93"/>
      <c r="E49" s="13">
        <f t="shared" si="26"/>
        <v>88</v>
      </c>
      <c r="F49" s="93">
        <v>6</v>
      </c>
      <c r="G49" s="13">
        <f t="shared" si="27"/>
        <v>62</v>
      </c>
      <c r="H49" s="13">
        <f t="shared" si="28"/>
        <v>26</v>
      </c>
      <c r="I49" s="8">
        <f t="shared" si="29"/>
        <v>36</v>
      </c>
      <c r="J49" s="93">
        <v>20</v>
      </c>
      <c r="K49" s="8">
        <v>14</v>
      </c>
      <c r="L49" s="93">
        <v>6</v>
      </c>
      <c r="M49" s="8">
        <v>22</v>
      </c>
      <c r="N49" s="93"/>
      <c r="O49" s="8"/>
      <c r="P49" s="93"/>
      <c r="Q49" s="8"/>
      <c r="R49" s="93">
        <v>14</v>
      </c>
      <c r="S49" s="93">
        <v>6</v>
      </c>
      <c r="T49" s="93"/>
      <c r="U49" s="93"/>
      <c r="V49" s="93">
        <v>68</v>
      </c>
      <c r="W49" s="93"/>
      <c r="X49" s="93"/>
      <c r="Y49" s="93"/>
      <c r="Z49" s="93"/>
      <c r="AA49" s="20"/>
    </row>
    <row r="50" spans="1:27" s="34" customFormat="1" ht="31.5" customHeight="1" x14ac:dyDescent="0.25">
      <c r="A50" s="1" t="s">
        <v>141</v>
      </c>
      <c r="B50" s="1" t="s">
        <v>95</v>
      </c>
      <c r="C50" s="93">
        <v>4</v>
      </c>
      <c r="D50" s="93"/>
      <c r="E50" s="13">
        <f t="shared" si="26"/>
        <v>102</v>
      </c>
      <c r="F50" s="93">
        <v>6</v>
      </c>
      <c r="G50" s="13">
        <f t="shared" si="27"/>
        <v>76</v>
      </c>
      <c r="H50" s="13">
        <f t="shared" si="28"/>
        <v>30</v>
      </c>
      <c r="I50" s="8">
        <f t="shared" si="29"/>
        <v>46</v>
      </c>
      <c r="J50" s="93">
        <v>18</v>
      </c>
      <c r="K50" s="8">
        <v>24</v>
      </c>
      <c r="L50" s="93">
        <v>12</v>
      </c>
      <c r="M50" s="8">
        <v>22</v>
      </c>
      <c r="N50" s="93"/>
      <c r="O50" s="8"/>
      <c r="P50" s="93"/>
      <c r="Q50" s="8"/>
      <c r="R50" s="93">
        <v>14</v>
      </c>
      <c r="S50" s="93">
        <v>6</v>
      </c>
      <c r="T50" s="93"/>
      <c r="U50" s="93"/>
      <c r="V50" s="93"/>
      <c r="W50" s="93">
        <v>82</v>
      </c>
      <c r="X50" s="93"/>
      <c r="Y50" s="93"/>
      <c r="Z50" s="93"/>
      <c r="AA50" s="20"/>
    </row>
    <row r="51" spans="1:27" s="34" customFormat="1" ht="15.75" x14ac:dyDescent="0.25">
      <c r="A51" s="1" t="s">
        <v>142</v>
      </c>
      <c r="B51" s="1" t="s">
        <v>96</v>
      </c>
      <c r="C51" s="93"/>
      <c r="D51" s="93">
        <v>4</v>
      </c>
      <c r="E51" s="13">
        <f t="shared" si="26"/>
        <v>70</v>
      </c>
      <c r="F51" s="93">
        <v>6</v>
      </c>
      <c r="G51" s="13">
        <f t="shared" si="27"/>
        <v>64</v>
      </c>
      <c r="H51" s="13">
        <f t="shared" si="28"/>
        <v>48</v>
      </c>
      <c r="I51" s="8">
        <f t="shared" si="29"/>
        <v>16</v>
      </c>
      <c r="J51" s="93">
        <v>24</v>
      </c>
      <c r="K51" s="8">
        <v>14</v>
      </c>
      <c r="L51" s="93">
        <v>24</v>
      </c>
      <c r="M51" s="8">
        <v>2</v>
      </c>
      <c r="N51" s="93"/>
      <c r="O51" s="8"/>
      <c r="P51" s="93"/>
      <c r="Q51" s="8"/>
      <c r="R51" s="93"/>
      <c r="S51" s="93"/>
      <c r="T51" s="93"/>
      <c r="U51" s="93"/>
      <c r="V51" s="93"/>
      <c r="W51" s="93">
        <v>70</v>
      </c>
      <c r="X51" s="93"/>
      <c r="Y51" s="93"/>
      <c r="Z51" s="93"/>
      <c r="AA51" s="20"/>
    </row>
    <row r="52" spans="1:27" s="34" customFormat="1" ht="50.25" customHeight="1" x14ac:dyDescent="0.25">
      <c r="A52" s="1" t="s">
        <v>143</v>
      </c>
      <c r="B52" s="1" t="s">
        <v>52</v>
      </c>
      <c r="C52" s="93"/>
      <c r="D52" s="93">
        <v>7</v>
      </c>
      <c r="E52" s="13">
        <f t="shared" si="26"/>
        <v>72</v>
      </c>
      <c r="F52" s="9">
        <v>6</v>
      </c>
      <c r="G52" s="13">
        <f t="shared" si="27"/>
        <v>66</v>
      </c>
      <c r="H52" s="13">
        <f t="shared" si="28"/>
        <v>44</v>
      </c>
      <c r="I52" s="8">
        <f t="shared" si="29"/>
        <v>22</v>
      </c>
      <c r="J52" s="93">
        <v>16</v>
      </c>
      <c r="K52" s="8">
        <v>8</v>
      </c>
      <c r="L52" s="93">
        <v>28</v>
      </c>
      <c r="M52" s="8">
        <v>14</v>
      </c>
      <c r="N52" s="93"/>
      <c r="O52" s="8"/>
      <c r="P52" s="93"/>
      <c r="Q52" s="10"/>
      <c r="R52" s="9"/>
      <c r="S52" s="9"/>
      <c r="T52" s="93"/>
      <c r="U52" s="93"/>
      <c r="V52" s="93"/>
      <c r="W52" s="93"/>
      <c r="X52" s="93"/>
      <c r="Y52" s="93"/>
      <c r="Z52" s="93">
        <v>72</v>
      </c>
      <c r="AA52" s="21"/>
    </row>
    <row r="53" spans="1:27" s="34" customFormat="1" ht="39.75" customHeight="1" x14ac:dyDescent="0.25">
      <c r="A53" s="1" t="s">
        <v>144</v>
      </c>
      <c r="B53" s="1" t="s">
        <v>57</v>
      </c>
      <c r="C53" s="93"/>
      <c r="D53" s="93">
        <v>8</v>
      </c>
      <c r="E53" s="13">
        <f t="shared" si="26"/>
        <v>48</v>
      </c>
      <c r="F53" s="9">
        <v>6</v>
      </c>
      <c r="G53" s="13">
        <f t="shared" si="27"/>
        <v>42</v>
      </c>
      <c r="H53" s="13">
        <f t="shared" si="28"/>
        <v>26</v>
      </c>
      <c r="I53" s="8">
        <f t="shared" si="29"/>
        <v>16</v>
      </c>
      <c r="J53" s="93">
        <v>16</v>
      </c>
      <c r="K53" s="8">
        <v>8</v>
      </c>
      <c r="L53" s="93">
        <v>10</v>
      </c>
      <c r="M53" s="8">
        <v>8</v>
      </c>
      <c r="N53" s="93"/>
      <c r="O53" s="8"/>
      <c r="P53" s="93"/>
      <c r="Q53" s="10"/>
      <c r="R53" s="9"/>
      <c r="S53" s="9"/>
      <c r="T53" s="93"/>
      <c r="U53" s="93"/>
      <c r="V53" s="93"/>
      <c r="W53" s="93"/>
      <c r="X53" s="93"/>
      <c r="Y53" s="93"/>
      <c r="Z53" s="93"/>
      <c r="AA53" s="21">
        <v>48</v>
      </c>
    </row>
    <row r="54" spans="1:27" s="34" customFormat="1" ht="15.75" x14ac:dyDescent="0.25">
      <c r="A54" s="1" t="s">
        <v>145</v>
      </c>
      <c r="B54" s="1" t="s">
        <v>55</v>
      </c>
      <c r="C54" s="93">
        <v>8</v>
      </c>
      <c r="D54" s="93"/>
      <c r="E54" s="13">
        <f>G54+R54+S54+F54</f>
        <v>100</v>
      </c>
      <c r="F54" s="8">
        <v>12</v>
      </c>
      <c r="G54" s="13">
        <f t="shared" si="27"/>
        <v>68</v>
      </c>
      <c r="H54" s="13">
        <f t="shared" si="28"/>
        <v>52</v>
      </c>
      <c r="I54" s="8">
        <f t="shared" si="29"/>
        <v>16</v>
      </c>
      <c r="J54" s="93">
        <v>20</v>
      </c>
      <c r="K54" s="8">
        <v>16</v>
      </c>
      <c r="L54" s="93">
        <v>32</v>
      </c>
      <c r="M54" s="8"/>
      <c r="N54" s="93"/>
      <c r="O54" s="8"/>
      <c r="P54" s="93"/>
      <c r="Q54" s="8"/>
      <c r="R54" s="93">
        <v>14</v>
      </c>
      <c r="S54" s="93">
        <v>6</v>
      </c>
      <c r="T54" s="93"/>
      <c r="U54" s="93"/>
      <c r="V54" s="93"/>
      <c r="W54" s="93"/>
      <c r="X54" s="93"/>
      <c r="Y54" s="93"/>
      <c r="Z54" s="93"/>
      <c r="AA54" s="35">
        <v>80</v>
      </c>
    </row>
    <row r="55" spans="1:27" s="34" customFormat="1" ht="15.75" x14ac:dyDescent="0.25">
      <c r="A55" s="1" t="s">
        <v>146</v>
      </c>
      <c r="B55" s="1" t="s">
        <v>56</v>
      </c>
      <c r="C55" s="93"/>
      <c r="D55" s="93">
        <v>6</v>
      </c>
      <c r="E55" s="13">
        <f t="shared" si="26"/>
        <v>36</v>
      </c>
      <c r="F55" s="10">
        <v>6</v>
      </c>
      <c r="G55" s="13">
        <f t="shared" si="27"/>
        <v>30</v>
      </c>
      <c r="H55" s="13">
        <f t="shared" si="28"/>
        <v>26</v>
      </c>
      <c r="I55" s="8">
        <f t="shared" si="29"/>
        <v>4</v>
      </c>
      <c r="J55" s="93">
        <v>20</v>
      </c>
      <c r="K55" s="8"/>
      <c r="L55" s="93">
        <v>6</v>
      </c>
      <c r="M55" s="8">
        <v>4</v>
      </c>
      <c r="N55" s="93"/>
      <c r="O55" s="8"/>
      <c r="P55" s="93"/>
      <c r="Q55" s="10"/>
      <c r="R55" s="9"/>
      <c r="S55" s="9"/>
      <c r="T55" s="93"/>
      <c r="U55" s="93"/>
      <c r="V55" s="93"/>
      <c r="W55" s="93"/>
      <c r="X55" s="93"/>
      <c r="Y55" s="93">
        <v>36</v>
      </c>
      <c r="Z55" s="93"/>
      <c r="AA55" s="36"/>
    </row>
    <row r="56" spans="1:27" s="34" customFormat="1" ht="34.5" customHeight="1" x14ac:dyDescent="0.25">
      <c r="A56" s="1" t="s">
        <v>147</v>
      </c>
      <c r="B56" s="2" t="s">
        <v>58</v>
      </c>
      <c r="C56" s="9"/>
      <c r="D56" s="9">
        <v>3</v>
      </c>
      <c r="E56" s="13">
        <f t="shared" si="26"/>
        <v>68</v>
      </c>
      <c r="F56" s="10"/>
      <c r="G56" s="13">
        <f t="shared" si="27"/>
        <v>68</v>
      </c>
      <c r="H56" s="13">
        <f t="shared" si="28"/>
        <v>68</v>
      </c>
      <c r="I56" s="8">
        <f t="shared" si="29"/>
        <v>0</v>
      </c>
      <c r="J56" s="9">
        <v>34</v>
      </c>
      <c r="K56" s="10"/>
      <c r="L56" s="9">
        <v>34</v>
      </c>
      <c r="M56" s="10"/>
      <c r="N56" s="9"/>
      <c r="O56" s="10"/>
      <c r="P56" s="9"/>
      <c r="Q56" s="10"/>
      <c r="R56" s="9"/>
      <c r="S56" s="9"/>
      <c r="T56" s="9"/>
      <c r="U56" s="9"/>
      <c r="V56" s="9">
        <v>68</v>
      </c>
      <c r="W56" s="9"/>
      <c r="X56" s="9"/>
      <c r="Y56" s="9"/>
      <c r="Z56" s="9"/>
      <c r="AA56" s="36"/>
    </row>
    <row r="57" spans="1:27" s="34" customFormat="1" ht="31.5" customHeight="1" x14ac:dyDescent="0.25">
      <c r="A57" s="6" t="s">
        <v>148</v>
      </c>
      <c r="B57" s="39" t="s">
        <v>97</v>
      </c>
      <c r="C57" s="93"/>
      <c r="D57" s="93">
        <v>6</v>
      </c>
      <c r="E57" s="13">
        <f t="shared" si="26"/>
        <v>44</v>
      </c>
      <c r="F57" s="9"/>
      <c r="G57" s="13">
        <f t="shared" si="27"/>
        <v>44</v>
      </c>
      <c r="H57" s="13">
        <f t="shared" si="28"/>
        <v>0</v>
      </c>
      <c r="I57" s="8">
        <f t="shared" si="29"/>
        <v>44</v>
      </c>
      <c r="J57" s="93"/>
      <c r="K57" s="8">
        <v>26</v>
      </c>
      <c r="L57" s="93"/>
      <c r="M57" s="8">
        <v>18</v>
      </c>
      <c r="N57" s="93"/>
      <c r="O57" s="8"/>
      <c r="P57" s="93"/>
      <c r="Q57" s="10"/>
      <c r="R57" s="9"/>
      <c r="S57" s="9"/>
      <c r="T57" s="93"/>
      <c r="U57" s="93"/>
      <c r="V57" s="93"/>
      <c r="W57" s="93"/>
      <c r="X57" s="93"/>
      <c r="Y57" s="93">
        <v>44</v>
      </c>
      <c r="Z57" s="93"/>
      <c r="AA57" s="21"/>
    </row>
    <row r="58" spans="1:27" s="34" customFormat="1" ht="15.75" x14ac:dyDescent="0.25">
      <c r="A58" s="6" t="s">
        <v>149</v>
      </c>
      <c r="B58" s="39" t="s">
        <v>98</v>
      </c>
      <c r="C58" s="93"/>
      <c r="D58" s="93">
        <v>7</v>
      </c>
      <c r="E58" s="13">
        <f t="shared" si="26"/>
        <v>40</v>
      </c>
      <c r="F58" s="10"/>
      <c r="G58" s="13">
        <f t="shared" si="27"/>
        <v>40</v>
      </c>
      <c r="H58" s="13">
        <f t="shared" si="28"/>
        <v>0</v>
      </c>
      <c r="I58" s="8">
        <f t="shared" si="29"/>
        <v>40</v>
      </c>
      <c r="J58" s="93"/>
      <c r="K58" s="8">
        <v>30</v>
      </c>
      <c r="L58" s="93"/>
      <c r="M58" s="8">
        <v>10</v>
      </c>
      <c r="N58" s="93"/>
      <c r="O58" s="8"/>
      <c r="P58" s="93"/>
      <c r="Q58" s="10"/>
      <c r="R58" s="9"/>
      <c r="S58" s="9"/>
      <c r="T58" s="93"/>
      <c r="U58" s="93"/>
      <c r="V58" s="93"/>
      <c r="W58" s="93"/>
      <c r="X58" s="93"/>
      <c r="Y58" s="93"/>
      <c r="Z58" s="93">
        <v>40</v>
      </c>
      <c r="AA58" s="36"/>
    </row>
    <row r="59" spans="1:27" s="34" customFormat="1" ht="25.5" x14ac:dyDescent="0.25">
      <c r="A59" s="6" t="s">
        <v>150</v>
      </c>
      <c r="B59" s="39" t="s">
        <v>99</v>
      </c>
      <c r="C59" s="10"/>
      <c r="D59" s="10">
        <v>4</v>
      </c>
      <c r="E59" s="13">
        <f t="shared" si="26"/>
        <v>70</v>
      </c>
      <c r="F59" s="10"/>
      <c r="G59" s="13">
        <f t="shared" si="27"/>
        <v>70</v>
      </c>
      <c r="H59" s="13">
        <f t="shared" si="28"/>
        <v>0</v>
      </c>
      <c r="I59" s="8">
        <f t="shared" si="29"/>
        <v>70</v>
      </c>
      <c r="J59" s="9"/>
      <c r="K59" s="10">
        <v>50</v>
      </c>
      <c r="L59" s="9"/>
      <c r="M59" s="10">
        <v>20</v>
      </c>
      <c r="N59" s="9"/>
      <c r="O59" s="10"/>
      <c r="P59" s="9"/>
      <c r="Q59" s="10"/>
      <c r="R59" s="9"/>
      <c r="S59" s="9"/>
      <c r="T59" s="10"/>
      <c r="U59" s="10"/>
      <c r="V59" s="10"/>
      <c r="W59" s="10">
        <v>70</v>
      </c>
      <c r="X59" s="10"/>
      <c r="Y59" s="10"/>
      <c r="Z59" s="10"/>
      <c r="AA59" s="36"/>
    </row>
    <row r="60" spans="1:27" s="34" customFormat="1" ht="25.5" x14ac:dyDescent="0.25">
      <c r="A60" s="6" t="s">
        <v>151</v>
      </c>
      <c r="B60" s="39" t="s">
        <v>100</v>
      </c>
      <c r="C60" s="10"/>
      <c r="D60" s="10">
        <v>5</v>
      </c>
      <c r="E60" s="13">
        <f t="shared" si="26"/>
        <v>48</v>
      </c>
      <c r="F60" s="10"/>
      <c r="G60" s="13">
        <f t="shared" si="27"/>
        <v>48</v>
      </c>
      <c r="H60" s="13">
        <f t="shared" si="28"/>
        <v>0</v>
      </c>
      <c r="I60" s="8">
        <f t="shared" si="29"/>
        <v>48</v>
      </c>
      <c r="J60" s="9"/>
      <c r="K60" s="10">
        <v>36</v>
      </c>
      <c r="L60" s="9"/>
      <c r="M60" s="10">
        <v>12</v>
      </c>
      <c r="N60" s="9"/>
      <c r="O60" s="10"/>
      <c r="P60" s="9"/>
      <c r="Q60" s="10"/>
      <c r="R60" s="9"/>
      <c r="S60" s="9"/>
      <c r="T60" s="10"/>
      <c r="U60" s="10"/>
      <c r="V60" s="10"/>
      <c r="W60" s="10"/>
      <c r="X60" s="10">
        <v>48</v>
      </c>
      <c r="Y60" s="10"/>
      <c r="Z60" s="10"/>
      <c r="AA60" s="36"/>
    </row>
    <row r="61" spans="1:27" s="34" customFormat="1" ht="16.5" thickBot="1" x14ac:dyDescent="0.3">
      <c r="A61" s="40"/>
      <c r="B61" s="41" t="s">
        <v>87</v>
      </c>
      <c r="C61" s="26">
        <v>5</v>
      </c>
      <c r="D61" s="26">
        <v>11</v>
      </c>
      <c r="E61" s="26"/>
      <c r="F61" s="9"/>
      <c r="G61" s="26"/>
      <c r="H61" s="13">
        <f t="shared" ref="H61" si="30">J61+L61+N61</f>
        <v>0</v>
      </c>
      <c r="I61" s="8">
        <f t="shared" si="29"/>
        <v>0</v>
      </c>
      <c r="J61" s="26"/>
      <c r="K61" s="27"/>
      <c r="L61" s="26"/>
      <c r="M61" s="27"/>
      <c r="N61" s="26"/>
      <c r="O61" s="27"/>
      <c r="P61" s="26"/>
      <c r="Q61" s="27"/>
      <c r="R61" s="9"/>
      <c r="S61" s="9"/>
      <c r="T61" s="26"/>
      <c r="U61" s="26"/>
      <c r="V61" s="26"/>
      <c r="W61" s="26"/>
      <c r="X61" s="26"/>
      <c r="Y61" s="26"/>
      <c r="Z61" s="26"/>
      <c r="AA61" s="21"/>
    </row>
    <row r="62" spans="1:27" s="34" customFormat="1" ht="16.5" thickBot="1" x14ac:dyDescent="0.3">
      <c r="A62" s="30" t="s">
        <v>59</v>
      </c>
      <c r="B62" s="3" t="s">
        <v>60</v>
      </c>
      <c r="C62" s="11"/>
      <c r="D62" s="11"/>
      <c r="E62" s="11">
        <f>E63+E68+E73+E77+E83</f>
        <v>2377</v>
      </c>
      <c r="F62" s="11">
        <f t="shared" ref="F62:Z62" si="31">F63+F68+F73+F77+F83</f>
        <v>42</v>
      </c>
      <c r="G62" s="11">
        <f t="shared" si="31"/>
        <v>1103</v>
      </c>
      <c r="H62" s="11">
        <f t="shared" si="31"/>
        <v>862</v>
      </c>
      <c r="I62" s="11">
        <f t="shared" si="31"/>
        <v>582</v>
      </c>
      <c r="J62" s="11">
        <f t="shared" si="31"/>
        <v>432</v>
      </c>
      <c r="K62" s="11">
        <f t="shared" si="31"/>
        <v>267</v>
      </c>
      <c r="L62" s="11">
        <f t="shared" si="31"/>
        <v>274</v>
      </c>
      <c r="M62" s="11">
        <f t="shared" si="31"/>
        <v>50</v>
      </c>
      <c r="N62" s="11">
        <f t="shared" si="31"/>
        <v>80</v>
      </c>
      <c r="O62" s="11">
        <f t="shared" si="31"/>
        <v>0</v>
      </c>
      <c r="P62" s="11">
        <f t="shared" si="31"/>
        <v>900</v>
      </c>
      <c r="Q62" s="11">
        <f t="shared" si="31"/>
        <v>252</v>
      </c>
      <c r="R62" s="11">
        <f t="shared" si="31"/>
        <v>38</v>
      </c>
      <c r="S62" s="11">
        <f t="shared" si="31"/>
        <v>42</v>
      </c>
      <c r="T62" s="11">
        <f t="shared" si="31"/>
        <v>0</v>
      </c>
      <c r="U62" s="11">
        <f t="shared" si="31"/>
        <v>0</v>
      </c>
      <c r="V62" s="11">
        <f t="shared" si="31"/>
        <v>76</v>
      </c>
      <c r="W62" s="11">
        <f t="shared" si="31"/>
        <v>309</v>
      </c>
      <c r="X62" s="11">
        <f t="shared" si="31"/>
        <v>264</v>
      </c>
      <c r="Y62" s="11">
        <f t="shared" si="31"/>
        <v>164</v>
      </c>
      <c r="Z62" s="11">
        <f t="shared" si="31"/>
        <v>272</v>
      </c>
      <c r="AA62" s="11">
        <f>AA63+AA68+AA73+AA77</f>
        <v>60</v>
      </c>
    </row>
    <row r="63" spans="1:27" s="34" customFormat="1" ht="44.25" customHeight="1" thickBot="1" x14ac:dyDescent="0.3">
      <c r="A63" s="30" t="s">
        <v>61</v>
      </c>
      <c r="B63" s="3" t="s">
        <v>101</v>
      </c>
      <c r="C63" s="11">
        <v>5</v>
      </c>
      <c r="D63" s="11"/>
      <c r="E63" s="11">
        <f>E64+E65+E66+E67</f>
        <v>613</v>
      </c>
      <c r="F63" s="11">
        <f t="shared" ref="F63:S63" si="32">F64+F65+F66+F67+T63</f>
        <v>12</v>
      </c>
      <c r="G63" s="11">
        <f t="shared" si="32"/>
        <v>329</v>
      </c>
      <c r="H63" s="11">
        <f t="shared" si="32"/>
        <v>388</v>
      </c>
      <c r="I63" s="11">
        <f t="shared" si="32"/>
        <v>282</v>
      </c>
      <c r="J63" s="11">
        <f t="shared" si="32"/>
        <v>164</v>
      </c>
      <c r="K63" s="11">
        <f t="shared" si="32"/>
        <v>17</v>
      </c>
      <c r="L63" s="11">
        <f t="shared" si="32"/>
        <v>108</v>
      </c>
      <c r="M63" s="11">
        <f t="shared" si="32"/>
        <v>0</v>
      </c>
      <c r="N63" s="11">
        <f t="shared" si="32"/>
        <v>40</v>
      </c>
      <c r="O63" s="11">
        <f t="shared" si="32"/>
        <v>0</v>
      </c>
      <c r="P63" s="11">
        <f t="shared" si="32"/>
        <v>252</v>
      </c>
      <c r="Q63" s="11">
        <f t="shared" si="32"/>
        <v>0</v>
      </c>
      <c r="R63" s="11">
        <f t="shared" si="32"/>
        <v>8</v>
      </c>
      <c r="S63" s="11">
        <f t="shared" si="32"/>
        <v>12</v>
      </c>
      <c r="T63" s="11">
        <f>T64+T65</f>
        <v>0</v>
      </c>
      <c r="U63" s="11">
        <f t="shared" ref="U63:AA63" si="33">U64+U65</f>
        <v>0</v>
      </c>
      <c r="V63" s="11">
        <f t="shared" si="33"/>
        <v>76</v>
      </c>
      <c r="W63" s="11">
        <f t="shared" si="33"/>
        <v>265</v>
      </c>
      <c r="X63" s="11">
        <f t="shared" si="33"/>
        <v>0</v>
      </c>
      <c r="Y63" s="11">
        <f t="shared" si="33"/>
        <v>0</v>
      </c>
      <c r="Z63" s="11">
        <f t="shared" si="33"/>
        <v>0</v>
      </c>
      <c r="AA63" s="11">
        <f t="shared" si="33"/>
        <v>0</v>
      </c>
    </row>
    <row r="64" spans="1:27" s="34" customFormat="1" ht="55.5" customHeight="1" x14ac:dyDescent="0.25">
      <c r="A64" s="4" t="s">
        <v>62</v>
      </c>
      <c r="B64" s="7" t="s">
        <v>102</v>
      </c>
      <c r="C64" s="13">
        <v>4</v>
      </c>
      <c r="D64" s="13"/>
      <c r="E64" s="13">
        <f>G64+R64+S64+F64</f>
        <v>243</v>
      </c>
      <c r="F64" s="13">
        <v>6</v>
      </c>
      <c r="G64" s="18">
        <f>H64+I64</f>
        <v>227</v>
      </c>
      <c r="H64" s="18">
        <f>J64+L64+N64</f>
        <v>210</v>
      </c>
      <c r="I64" s="48">
        <f>K64+M64+O64</f>
        <v>17</v>
      </c>
      <c r="J64" s="13">
        <v>134</v>
      </c>
      <c r="K64" s="48">
        <v>17</v>
      </c>
      <c r="L64" s="93">
        <v>76</v>
      </c>
      <c r="M64" s="48"/>
      <c r="N64" s="13"/>
      <c r="O64" s="48"/>
      <c r="P64" s="13"/>
      <c r="Q64" s="48"/>
      <c r="R64" s="13">
        <v>4</v>
      </c>
      <c r="S64" s="13">
        <v>6</v>
      </c>
      <c r="T64" s="13"/>
      <c r="U64" s="13"/>
      <c r="V64" s="13">
        <v>76</v>
      </c>
      <c r="W64" s="13">
        <v>157</v>
      </c>
      <c r="X64" s="13"/>
      <c r="Y64" s="13"/>
      <c r="Z64" s="13"/>
      <c r="AA64" s="13"/>
    </row>
    <row r="65" spans="1:27" s="34" customFormat="1" ht="63.75" x14ac:dyDescent="0.25">
      <c r="A65" s="1" t="s">
        <v>103</v>
      </c>
      <c r="B65" s="7" t="s">
        <v>104</v>
      </c>
      <c r="C65" s="32">
        <v>4</v>
      </c>
      <c r="D65" s="93"/>
      <c r="E65" s="13">
        <f>G65+R65+S65+F65</f>
        <v>118</v>
      </c>
      <c r="F65" s="93">
        <v>6</v>
      </c>
      <c r="G65" s="14">
        <f>H65+I65</f>
        <v>102</v>
      </c>
      <c r="H65" s="14">
        <f>J65+L65+N65</f>
        <v>102</v>
      </c>
      <c r="I65" s="8"/>
      <c r="J65" s="93">
        <v>30</v>
      </c>
      <c r="K65" s="8"/>
      <c r="L65" s="93">
        <v>32</v>
      </c>
      <c r="M65" s="8"/>
      <c r="N65" s="93">
        <v>40</v>
      </c>
      <c r="O65" s="8"/>
      <c r="P65" s="93"/>
      <c r="Q65" s="8"/>
      <c r="R65" s="93">
        <v>4</v>
      </c>
      <c r="S65" s="93">
        <v>6</v>
      </c>
      <c r="T65" s="93"/>
      <c r="U65" s="93"/>
      <c r="V65" s="93"/>
      <c r="W65" s="93">
        <v>108</v>
      </c>
      <c r="X65" s="93"/>
      <c r="Y65" s="93"/>
      <c r="Z65" s="93"/>
      <c r="AA65" s="93"/>
    </row>
    <row r="66" spans="1:27" s="34" customFormat="1" ht="15.75" x14ac:dyDescent="0.25">
      <c r="A66" s="1" t="s">
        <v>63</v>
      </c>
      <c r="B66" s="1" t="s">
        <v>64</v>
      </c>
      <c r="C66" s="93"/>
      <c r="D66" s="93">
        <v>4</v>
      </c>
      <c r="E66" s="93">
        <v>108</v>
      </c>
      <c r="F66" s="93"/>
      <c r="G66" s="93"/>
      <c r="H66" s="93"/>
      <c r="I66" s="8"/>
      <c r="J66" s="93"/>
      <c r="K66" s="8"/>
      <c r="L66" s="93"/>
      <c r="M66" s="8"/>
      <c r="N66" s="93"/>
      <c r="O66" s="8"/>
      <c r="P66" s="93">
        <v>108</v>
      </c>
      <c r="Q66" s="8"/>
      <c r="R66" s="14"/>
      <c r="S66" s="14"/>
      <c r="T66" s="93"/>
      <c r="U66" s="93"/>
      <c r="V66" s="93">
        <v>36</v>
      </c>
      <c r="W66" s="93">
        <v>72</v>
      </c>
      <c r="X66" s="93"/>
      <c r="Y66" s="93"/>
      <c r="Z66" s="93"/>
      <c r="AA66" s="93"/>
    </row>
    <row r="67" spans="1:27" s="34" customFormat="1" ht="26.25" thickBot="1" x14ac:dyDescent="0.3">
      <c r="A67" s="2" t="s">
        <v>105</v>
      </c>
      <c r="B67" s="2" t="s">
        <v>71</v>
      </c>
      <c r="C67" s="9"/>
      <c r="D67" s="9">
        <v>5</v>
      </c>
      <c r="E67" s="9">
        <v>144</v>
      </c>
      <c r="F67" s="9"/>
      <c r="G67" s="9"/>
      <c r="H67" s="9"/>
      <c r="I67" s="10"/>
      <c r="J67" s="9"/>
      <c r="K67" s="10"/>
      <c r="L67" s="93"/>
      <c r="M67" s="10"/>
      <c r="N67" s="9"/>
      <c r="O67" s="10"/>
      <c r="P67" s="9">
        <v>144</v>
      </c>
      <c r="Q67" s="10"/>
      <c r="R67" s="9"/>
      <c r="S67" s="9"/>
      <c r="T67" s="9"/>
      <c r="U67" s="9"/>
      <c r="V67" s="9"/>
      <c r="W67" s="9"/>
      <c r="X67" s="9">
        <v>144</v>
      </c>
      <c r="Y67" s="9"/>
      <c r="Z67" s="9"/>
      <c r="AA67" s="9"/>
    </row>
    <row r="68" spans="1:27" s="34" customFormat="1" ht="64.5" thickBot="1" x14ac:dyDescent="0.3">
      <c r="A68" s="30" t="s">
        <v>65</v>
      </c>
      <c r="B68" s="3" t="s">
        <v>106</v>
      </c>
      <c r="C68" s="11">
        <v>7</v>
      </c>
      <c r="D68" s="11"/>
      <c r="E68" s="11">
        <f>E69+E70+E71+E72</f>
        <v>530</v>
      </c>
      <c r="F68" s="11">
        <f t="shared" ref="F68:S68" si="34">F69+F70+F71+F72</f>
        <v>12</v>
      </c>
      <c r="G68" s="11">
        <f t="shared" si="34"/>
        <v>246</v>
      </c>
      <c r="H68" s="11">
        <f t="shared" si="34"/>
        <v>222</v>
      </c>
      <c r="I68" s="11">
        <f t="shared" si="34"/>
        <v>24</v>
      </c>
      <c r="J68" s="11">
        <f t="shared" si="34"/>
        <v>118</v>
      </c>
      <c r="K68" s="11">
        <f t="shared" si="34"/>
        <v>16</v>
      </c>
      <c r="L68" s="11">
        <f t="shared" si="34"/>
        <v>64</v>
      </c>
      <c r="M68" s="11">
        <f t="shared" si="34"/>
        <v>8</v>
      </c>
      <c r="N68" s="11">
        <f t="shared" si="34"/>
        <v>40</v>
      </c>
      <c r="O68" s="11">
        <f t="shared" si="34"/>
        <v>0</v>
      </c>
      <c r="P68" s="11">
        <f t="shared" si="34"/>
        <v>144</v>
      </c>
      <c r="Q68" s="11">
        <f t="shared" si="34"/>
        <v>108</v>
      </c>
      <c r="R68" s="11">
        <f t="shared" si="34"/>
        <v>8</v>
      </c>
      <c r="S68" s="11">
        <f t="shared" si="34"/>
        <v>12</v>
      </c>
      <c r="T68" s="11">
        <f>SUM(T69:T70)</f>
        <v>0</v>
      </c>
      <c r="U68" s="11">
        <f t="shared" ref="U68:AA68" si="35">SUM(U69:U70)</f>
        <v>0</v>
      </c>
      <c r="V68" s="11">
        <f t="shared" si="35"/>
        <v>0</v>
      </c>
      <c r="W68" s="11">
        <f t="shared" si="35"/>
        <v>0</v>
      </c>
      <c r="X68" s="11">
        <f t="shared" si="35"/>
        <v>174</v>
      </c>
      <c r="Y68" s="11">
        <f t="shared" si="35"/>
        <v>84</v>
      </c>
      <c r="Z68" s="11">
        <f t="shared" si="35"/>
        <v>0</v>
      </c>
      <c r="AA68" s="11">
        <f t="shared" si="35"/>
        <v>0</v>
      </c>
    </row>
    <row r="69" spans="1:27" s="34" customFormat="1" ht="51" x14ac:dyDescent="0.25">
      <c r="A69" s="4" t="s">
        <v>66</v>
      </c>
      <c r="B69" s="7" t="s">
        <v>107</v>
      </c>
      <c r="C69" s="13"/>
      <c r="D69" s="13">
        <v>5</v>
      </c>
      <c r="E69" s="13">
        <f>G69+R69+S69+F69</f>
        <v>172</v>
      </c>
      <c r="F69" s="13">
        <v>6</v>
      </c>
      <c r="G69" s="13">
        <f>H69+I69</f>
        <v>156</v>
      </c>
      <c r="H69" s="13">
        <f>J69+L69+N69</f>
        <v>156</v>
      </c>
      <c r="I69" s="48"/>
      <c r="J69" s="13">
        <v>76</v>
      </c>
      <c r="K69" s="48"/>
      <c r="L69" s="93">
        <v>40</v>
      </c>
      <c r="M69" s="48"/>
      <c r="N69" s="13">
        <v>40</v>
      </c>
      <c r="O69" s="48"/>
      <c r="P69" s="13"/>
      <c r="Q69" s="48"/>
      <c r="R69" s="13">
        <v>4</v>
      </c>
      <c r="S69" s="13">
        <v>6</v>
      </c>
      <c r="T69" s="13"/>
      <c r="U69" s="13"/>
      <c r="V69" s="13"/>
      <c r="W69" s="13"/>
      <c r="X69" s="13">
        <v>162</v>
      </c>
      <c r="Y69" s="13"/>
      <c r="Z69" s="13"/>
      <c r="AA69" s="13"/>
    </row>
    <row r="70" spans="1:27" s="34" customFormat="1" ht="76.5" x14ac:dyDescent="0.25">
      <c r="A70" s="1" t="s">
        <v>67</v>
      </c>
      <c r="B70" s="5" t="s">
        <v>108</v>
      </c>
      <c r="C70" s="93">
        <v>6</v>
      </c>
      <c r="D70" s="93"/>
      <c r="E70" s="13">
        <f>G70+R70+S70+F70</f>
        <v>106</v>
      </c>
      <c r="F70" s="93">
        <v>6</v>
      </c>
      <c r="G70" s="93">
        <f>H70+I70</f>
        <v>90</v>
      </c>
      <c r="H70" s="93">
        <f>J70+L70+N70</f>
        <v>66</v>
      </c>
      <c r="I70" s="8">
        <f>K70+M70+O70</f>
        <v>24</v>
      </c>
      <c r="J70" s="93">
        <v>42</v>
      </c>
      <c r="K70" s="8">
        <v>16</v>
      </c>
      <c r="L70" s="93">
        <v>24</v>
      </c>
      <c r="M70" s="8">
        <v>8</v>
      </c>
      <c r="N70" s="93"/>
      <c r="O70" s="8"/>
      <c r="P70" s="93"/>
      <c r="Q70" s="8"/>
      <c r="R70" s="14">
        <v>4</v>
      </c>
      <c r="S70" s="14">
        <v>6</v>
      </c>
      <c r="T70" s="93"/>
      <c r="U70" s="93"/>
      <c r="V70" s="93"/>
      <c r="W70" s="93"/>
      <c r="X70" s="93">
        <v>12</v>
      </c>
      <c r="Y70" s="93">
        <v>84</v>
      </c>
      <c r="Z70" s="93"/>
      <c r="AA70" s="93"/>
    </row>
    <row r="71" spans="1:27" s="34" customFormat="1" ht="15.75" x14ac:dyDescent="0.25">
      <c r="A71" s="6" t="s">
        <v>132</v>
      </c>
      <c r="B71" s="6" t="s">
        <v>64</v>
      </c>
      <c r="C71" s="8"/>
      <c r="D71" s="8">
        <v>6</v>
      </c>
      <c r="E71" s="8">
        <v>108</v>
      </c>
      <c r="F71" s="93"/>
      <c r="G71" s="93"/>
      <c r="H71" s="93"/>
      <c r="I71" s="8">
        <f>K71+M71+O71</f>
        <v>0</v>
      </c>
      <c r="J71" s="93"/>
      <c r="K71" s="8"/>
      <c r="L71" s="93"/>
      <c r="M71" s="8"/>
      <c r="N71" s="93"/>
      <c r="O71" s="8"/>
      <c r="P71" s="93"/>
      <c r="Q71" s="8">
        <v>108</v>
      </c>
      <c r="R71" s="14"/>
      <c r="S71" s="14"/>
      <c r="T71" s="93"/>
      <c r="U71" s="93"/>
      <c r="V71" s="93"/>
      <c r="W71" s="93"/>
      <c r="X71" s="93"/>
      <c r="Y71" s="93">
        <v>108</v>
      </c>
      <c r="Z71" s="93"/>
      <c r="AA71" s="93"/>
    </row>
    <row r="72" spans="1:27" s="34" customFormat="1" ht="26.25" thickBot="1" x14ac:dyDescent="0.3">
      <c r="A72" s="2" t="s">
        <v>109</v>
      </c>
      <c r="B72" s="2" t="s">
        <v>71</v>
      </c>
      <c r="C72" s="9"/>
      <c r="D72" s="9">
        <v>7</v>
      </c>
      <c r="E72" s="9">
        <v>144</v>
      </c>
      <c r="F72" s="9"/>
      <c r="G72" s="9"/>
      <c r="H72" s="9"/>
      <c r="I72" s="10"/>
      <c r="J72" s="9"/>
      <c r="K72" s="10"/>
      <c r="L72" s="93"/>
      <c r="M72" s="10"/>
      <c r="N72" s="9"/>
      <c r="O72" s="10"/>
      <c r="P72" s="9">
        <v>144</v>
      </c>
      <c r="Q72" s="10"/>
      <c r="R72" s="9"/>
      <c r="S72" s="9"/>
      <c r="T72" s="9"/>
      <c r="U72" s="9"/>
      <c r="V72" s="9"/>
      <c r="W72" s="9"/>
      <c r="X72" s="9"/>
      <c r="Y72" s="9"/>
      <c r="Z72" s="9">
        <v>144</v>
      </c>
      <c r="AA72" s="9"/>
    </row>
    <row r="73" spans="1:27" s="34" customFormat="1" ht="68.25" customHeight="1" thickBot="1" x14ac:dyDescent="0.3">
      <c r="A73" s="30" t="s">
        <v>68</v>
      </c>
      <c r="B73" s="3" t="s">
        <v>110</v>
      </c>
      <c r="C73" s="11">
        <v>8</v>
      </c>
      <c r="D73" s="11"/>
      <c r="E73" s="11">
        <f>SUM(E74:E76)</f>
        <v>540</v>
      </c>
      <c r="F73" s="11">
        <f t="shared" ref="F73:S73" si="36">SUM(F74:F76)</f>
        <v>12</v>
      </c>
      <c r="G73" s="11">
        <f t="shared" si="36"/>
        <v>400</v>
      </c>
      <c r="H73" s="11">
        <f t="shared" si="36"/>
        <v>222</v>
      </c>
      <c r="I73" s="11">
        <f t="shared" si="36"/>
        <v>178</v>
      </c>
      <c r="J73" s="11">
        <f t="shared" si="36"/>
        <v>144</v>
      </c>
      <c r="K73" s="11">
        <f t="shared" si="36"/>
        <v>150</v>
      </c>
      <c r="L73" s="11">
        <f t="shared" si="36"/>
        <v>78</v>
      </c>
      <c r="M73" s="11">
        <f t="shared" si="36"/>
        <v>28</v>
      </c>
      <c r="N73" s="11">
        <f t="shared" si="36"/>
        <v>0</v>
      </c>
      <c r="O73" s="11">
        <f t="shared" si="36"/>
        <v>0</v>
      </c>
      <c r="P73" s="11">
        <f t="shared" si="36"/>
        <v>108</v>
      </c>
      <c r="Q73" s="11">
        <f t="shared" si="36"/>
        <v>0</v>
      </c>
      <c r="R73" s="11">
        <f t="shared" si="36"/>
        <v>8</v>
      </c>
      <c r="S73" s="11">
        <f t="shared" si="36"/>
        <v>12</v>
      </c>
      <c r="T73" s="11">
        <f>SUM(T74:T75)</f>
        <v>0</v>
      </c>
      <c r="U73" s="11">
        <f t="shared" ref="U73:AA73" si="37">SUM(U74:U75)</f>
        <v>0</v>
      </c>
      <c r="V73" s="11">
        <f t="shared" si="37"/>
        <v>0</v>
      </c>
      <c r="W73" s="11">
        <f t="shared" si="37"/>
        <v>0</v>
      </c>
      <c r="X73" s="11">
        <f t="shared" si="37"/>
        <v>0</v>
      </c>
      <c r="Y73" s="11">
        <f t="shared" si="37"/>
        <v>80</v>
      </c>
      <c r="Z73" s="11">
        <f t="shared" si="37"/>
        <v>272</v>
      </c>
      <c r="AA73" s="11">
        <f t="shared" si="37"/>
        <v>60</v>
      </c>
    </row>
    <row r="74" spans="1:27" s="34" customFormat="1" ht="51" x14ac:dyDescent="0.25">
      <c r="A74" s="4" t="s">
        <v>69</v>
      </c>
      <c r="B74" s="7" t="s">
        <v>111</v>
      </c>
      <c r="C74" s="13">
        <v>7</v>
      </c>
      <c r="D74" s="13"/>
      <c r="E74" s="13">
        <f>G74+R74+S74+F74</f>
        <v>166</v>
      </c>
      <c r="F74" s="13">
        <v>6</v>
      </c>
      <c r="G74" s="13">
        <f>H74+I74</f>
        <v>150</v>
      </c>
      <c r="H74" s="13">
        <f>J74+L74+N74</f>
        <v>66</v>
      </c>
      <c r="I74" s="48">
        <f>K74+M74+O74</f>
        <v>84</v>
      </c>
      <c r="J74" s="13">
        <v>36</v>
      </c>
      <c r="K74" s="48">
        <v>56</v>
      </c>
      <c r="L74" s="93">
        <v>30</v>
      </c>
      <c r="M74" s="48">
        <v>28</v>
      </c>
      <c r="N74" s="13"/>
      <c r="O74" s="48"/>
      <c r="P74" s="13"/>
      <c r="Q74" s="48"/>
      <c r="R74" s="13">
        <v>4</v>
      </c>
      <c r="S74" s="13">
        <v>6</v>
      </c>
      <c r="T74" s="13"/>
      <c r="U74" s="13"/>
      <c r="V74" s="13"/>
      <c r="W74" s="13"/>
      <c r="X74" s="13"/>
      <c r="Y74" s="13">
        <v>80</v>
      </c>
      <c r="Z74" s="13">
        <v>76</v>
      </c>
      <c r="AA74" s="13"/>
    </row>
    <row r="75" spans="1:27" s="34" customFormat="1" ht="51" x14ac:dyDescent="0.25">
      <c r="A75" s="1" t="s">
        <v>112</v>
      </c>
      <c r="B75" s="5" t="s">
        <v>113</v>
      </c>
      <c r="C75" s="93"/>
      <c r="D75" s="93">
        <v>8</v>
      </c>
      <c r="E75" s="13">
        <f>G75+R75+S75+F75</f>
        <v>266</v>
      </c>
      <c r="F75" s="93">
        <v>6</v>
      </c>
      <c r="G75" s="93">
        <f>H75+I75</f>
        <v>250</v>
      </c>
      <c r="H75" s="93">
        <f>J75+L75+N75</f>
        <v>156</v>
      </c>
      <c r="I75" s="8">
        <f>K75+M75+O75</f>
        <v>94</v>
      </c>
      <c r="J75" s="93">
        <v>108</v>
      </c>
      <c r="K75" s="8">
        <v>94</v>
      </c>
      <c r="L75" s="93">
        <v>48</v>
      </c>
      <c r="M75" s="8"/>
      <c r="N75" s="93"/>
      <c r="O75" s="8"/>
      <c r="P75" s="93"/>
      <c r="Q75" s="8"/>
      <c r="R75" s="93">
        <v>4</v>
      </c>
      <c r="S75" s="93">
        <v>6</v>
      </c>
      <c r="T75" s="93"/>
      <c r="U75" s="93"/>
      <c r="V75" s="93"/>
      <c r="W75" s="93"/>
      <c r="X75" s="93"/>
      <c r="Y75" s="93"/>
      <c r="Z75" s="93">
        <v>196</v>
      </c>
      <c r="AA75" s="93">
        <v>60</v>
      </c>
    </row>
    <row r="76" spans="1:27" s="34" customFormat="1" ht="33" customHeight="1" thickBot="1" x14ac:dyDescent="0.3">
      <c r="A76" s="2" t="s">
        <v>70</v>
      </c>
      <c r="B76" s="2" t="s">
        <v>71</v>
      </c>
      <c r="C76" s="9"/>
      <c r="D76" s="9">
        <v>8</v>
      </c>
      <c r="E76" s="9">
        <v>108</v>
      </c>
      <c r="F76" s="9"/>
      <c r="G76" s="9"/>
      <c r="H76" s="9"/>
      <c r="I76" s="10">
        <f t="shared" ref="I76" si="38">K76+M76+O76</f>
        <v>0</v>
      </c>
      <c r="J76" s="9"/>
      <c r="K76" s="10"/>
      <c r="L76" s="9"/>
      <c r="M76" s="10"/>
      <c r="N76" s="9"/>
      <c r="O76" s="10"/>
      <c r="P76" s="9">
        <v>108</v>
      </c>
      <c r="Q76" s="10"/>
      <c r="R76" s="9"/>
      <c r="S76" s="9"/>
      <c r="T76" s="9"/>
      <c r="U76" s="9"/>
      <c r="V76" s="9"/>
      <c r="W76" s="9"/>
      <c r="X76" s="9"/>
      <c r="Y76" s="9"/>
      <c r="Z76" s="42"/>
      <c r="AA76" s="9">
        <v>108</v>
      </c>
    </row>
    <row r="77" spans="1:27" s="34" customFormat="1" ht="39" thickBot="1" x14ac:dyDescent="0.3">
      <c r="A77" s="30" t="s">
        <v>72</v>
      </c>
      <c r="B77" s="3" t="s">
        <v>114</v>
      </c>
      <c r="C77" s="11">
        <v>6</v>
      </c>
      <c r="D77" s="12"/>
      <c r="E77" s="12">
        <f>E78+E79+E80</f>
        <v>550</v>
      </c>
      <c r="F77" s="12">
        <f t="shared" ref="F77:S77" si="39">F78+F79+F80</f>
        <v>6</v>
      </c>
      <c r="G77" s="12">
        <f t="shared" si="39"/>
        <v>128</v>
      </c>
      <c r="H77" s="12">
        <f t="shared" si="39"/>
        <v>30</v>
      </c>
      <c r="I77" s="12">
        <f t="shared" si="39"/>
        <v>98</v>
      </c>
      <c r="J77" s="12">
        <f t="shared" si="39"/>
        <v>6</v>
      </c>
      <c r="K77" s="12">
        <f t="shared" si="39"/>
        <v>84</v>
      </c>
      <c r="L77" s="12">
        <f t="shared" si="39"/>
        <v>24</v>
      </c>
      <c r="M77" s="12">
        <f t="shared" si="39"/>
        <v>14</v>
      </c>
      <c r="N77" s="12">
        <f t="shared" si="39"/>
        <v>0</v>
      </c>
      <c r="O77" s="12">
        <f t="shared" si="39"/>
        <v>0</v>
      </c>
      <c r="P77" s="12">
        <f t="shared" si="39"/>
        <v>396</v>
      </c>
      <c r="Q77" s="12">
        <f t="shared" si="39"/>
        <v>0</v>
      </c>
      <c r="R77" s="12">
        <f t="shared" si="39"/>
        <v>14</v>
      </c>
      <c r="S77" s="12">
        <f t="shared" si="39"/>
        <v>6</v>
      </c>
      <c r="T77" s="11">
        <f>T78</f>
        <v>0</v>
      </c>
      <c r="U77" s="11">
        <f t="shared" ref="U77:AA77" si="40">U78</f>
        <v>0</v>
      </c>
      <c r="V77" s="11">
        <f t="shared" si="40"/>
        <v>0</v>
      </c>
      <c r="W77" s="11">
        <f t="shared" si="40"/>
        <v>44</v>
      </c>
      <c r="X77" s="11">
        <f t="shared" si="40"/>
        <v>90</v>
      </c>
      <c r="Y77" s="11">
        <f t="shared" si="40"/>
        <v>0</v>
      </c>
      <c r="Z77" s="11">
        <f t="shared" si="40"/>
        <v>0</v>
      </c>
      <c r="AA77" s="11">
        <f t="shared" si="40"/>
        <v>0</v>
      </c>
    </row>
    <row r="78" spans="1:27" s="34" customFormat="1" ht="57.75" customHeight="1" x14ac:dyDescent="0.25">
      <c r="A78" s="4" t="s">
        <v>73</v>
      </c>
      <c r="B78" s="4" t="s">
        <v>154</v>
      </c>
      <c r="C78" s="13">
        <v>5</v>
      </c>
      <c r="D78" s="48"/>
      <c r="E78" s="13">
        <f>G78+R78+S78+F78</f>
        <v>154</v>
      </c>
      <c r="F78" s="13">
        <v>6</v>
      </c>
      <c r="G78" s="13">
        <f>H78+I78</f>
        <v>128</v>
      </c>
      <c r="H78" s="13">
        <f>J78+L78+N78</f>
        <v>30</v>
      </c>
      <c r="I78" s="48">
        <f>K78+M78+O78</f>
        <v>98</v>
      </c>
      <c r="J78" s="13">
        <v>6</v>
      </c>
      <c r="K78" s="48">
        <v>84</v>
      </c>
      <c r="L78" s="26">
        <v>24</v>
      </c>
      <c r="M78" s="48">
        <v>14</v>
      </c>
      <c r="N78" s="13"/>
      <c r="O78" s="48"/>
      <c r="P78" s="13"/>
      <c r="Q78" s="48"/>
      <c r="R78" s="13">
        <v>14</v>
      </c>
      <c r="S78" s="13">
        <v>6</v>
      </c>
      <c r="T78" s="48"/>
      <c r="U78" s="48"/>
      <c r="V78" s="48"/>
      <c r="W78" s="48">
        <v>44</v>
      </c>
      <c r="X78" s="48">
        <v>90</v>
      </c>
      <c r="Y78" s="48"/>
      <c r="Z78" s="48"/>
      <c r="AA78" s="48"/>
    </row>
    <row r="79" spans="1:27" s="34" customFormat="1" ht="15.75" x14ac:dyDescent="0.25">
      <c r="A79" s="1" t="s">
        <v>74</v>
      </c>
      <c r="B79" s="1" t="s">
        <v>64</v>
      </c>
      <c r="C79" s="93"/>
      <c r="D79" s="93">
        <v>6</v>
      </c>
      <c r="E79" s="93">
        <v>252</v>
      </c>
      <c r="F79" s="93"/>
      <c r="G79" s="93"/>
      <c r="H79" s="93"/>
      <c r="I79" s="8"/>
      <c r="J79" s="93"/>
      <c r="K79" s="8"/>
      <c r="L79" s="13"/>
      <c r="M79" s="8"/>
      <c r="N79" s="93"/>
      <c r="O79" s="8"/>
      <c r="P79" s="93">
        <v>252</v>
      </c>
      <c r="Q79" s="8"/>
      <c r="R79" s="93"/>
      <c r="S79" s="93"/>
      <c r="T79" s="93"/>
      <c r="U79" s="93"/>
      <c r="V79" s="93"/>
      <c r="W79" s="93"/>
      <c r="X79" s="93"/>
      <c r="Y79" s="93">
        <v>252</v>
      </c>
      <c r="Z79" s="93"/>
      <c r="AA79" s="93"/>
    </row>
    <row r="80" spans="1:27" s="34" customFormat="1" ht="41.25" customHeight="1" x14ac:dyDescent="0.25">
      <c r="A80" s="1" t="s">
        <v>133</v>
      </c>
      <c r="B80" s="1" t="s">
        <v>71</v>
      </c>
      <c r="C80" s="56"/>
      <c r="D80" s="15">
        <v>6</v>
      </c>
      <c r="E80" s="15">
        <v>144</v>
      </c>
      <c r="F80" s="15"/>
      <c r="G80" s="15"/>
      <c r="H80" s="15"/>
      <c r="I80" s="57"/>
      <c r="J80" s="15"/>
      <c r="K80" s="57"/>
      <c r="L80" s="93"/>
      <c r="M80" s="57"/>
      <c r="N80" s="15"/>
      <c r="O80" s="57"/>
      <c r="P80" s="15">
        <v>144</v>
      </c>
      <c r="Q80" s="57"/>
      <c r="R80" s="15"/>
      <c r="S80" s="15"/>
      <c r="T80" s="15"/>
      <c r="U80" s="15"/>
      <c r="V80" s="15"/>
      <c r="W80" s="15"/>
      <c r="X80" s="15"/>
      <c r="Y80" s="15">
        <v>144</v>
      </c>
      <c r="Z80" s="15"/>
      <c r="AA80" s="15"/>
    </row>
    <row r="81" spans="1:28" s="34" customFormat="1" ht="15.75" x14ac:dyDescent="0.25">
      <c r="A81" s="5"/>
      <c r="B81" s="44" t="s">
        <v>87</v>
      </c>
      <c r="C81" s="14">
        <v>9</v>
      </c>
      <c r="D81" s="14">
        <v>2</v>
      </c>
      <c r="E81" s="14"/>
      <c r="F81" s="14"/>
      <c r="G81" s="14"/>
      <c r="H81" s="14"/>
      <c r="I81" s="25"/>
      <c r="J81" s="14"/>
      <c r="K81" s="25"/>
      <c r="L81" s="93"/>
      <c r="M81" s="25"/>
      <c r="N81" s="14"/>
      <c r="O81" s="25"/>
      <c r="P81" s="14"/>
      <c r="Q81" s="25"/>
      <c r="R81" s="93"/>
      <c r="S81" s="93"/>
      <c r="T81" s="14"/>
      <c r="U81" s="14"/>
      <c r="V81" s="14"/>
      <c r="W81" s="14"/>
      <c r="X81" s="14"/>
      <c r="Y81" s="14"/>
      <c r="Z81" s="14"/>
      <c r="AA81" s="14"/>
    </row>
    <row r="82" spans="1:28" s="34" customFormat="1" ht="15.75" x14ac:dyDescent="0.25">
      <c r="A82" s="105" t="s">
        <v>36</v>
      </c>
      <c r="B82" s="105"/>
      <c r="C82" s="18">
        <v>18</v>
      </c>
      <c r="D82" s="18">
        <v>33</v>
      </c>
      <c r="E82" s="13">
        <f t="shared" ref="E82" si="41">H82+F82</f>
        <v>0</v>
      </c>
      <c r="F82" s="18"/>
      <c r="G82" s="18"/>
      <c r="H82" s="18"/>
      <c r="I82" s="19"/>
      <c r="J82" s="18"/>
      <c r="K82" s="19"/>
      <c r="L82" s="93"/>
      <c r="M82" s="19"/>
      <c r="N82" s="18"/>
      <c r="O82" s="19"/>
      <c r="P82" s="18"/>
      <c r="Q82" s="19"/>
      <c r="R82" s="45"/>
      <c r="S82" s="45"/>
      <c r="T82" s="18">
        <f>T7+T29</f>
        <v>576</v>
      </c>
      <c r="U82" s="18">
        <f t="shared" ref="U82:AA82" si="42">U7+U29</f>
        <v>828</v>
      </c>
      <c r="V82" s="18">
        <f t="shared" si="42"/>
        <v>540</v>
      </c>
      <c r="W82" s="18">
        <f t="shared" si="42"/>
        <v>756</v>
      </c>
      <c r="X82" s="18">
        <f t="shared" si="42"/>
        <v>468</v>
      </c>
      <c r="Y82" s="18">
        <f t="shared" si="42"/>
        <v>360</v>
      </c>
      <c r="Z82" s="18">
        <f t="shared" si="42"/>
        <v>432</v>
      </c>
      <c r="AA82" s="18">
        <f t="shared" si="42"/>
        <v>360</v>
      </c>
    </row>
    <row r="83" spans="1:28" s="34" customFormat="1" ht="27" x14ac:dyDescent="0.25">
      <c r="A83" s="5" t="s">
        <v>75</v>
      </c>
      <c r="B83" s="43" t="s">
        <v>76</v>
      </c>
      <c r="C83" s="61"/>
      <c r="D83" s="8">
        <v>8</v>
      </c>
      <c r="E83" s="8">
        <v>144</v>
      </c>
      <c r="F83" s="93"/>
      <c r="G83" s="93"/>
      <c r="H83" s="93"/>
      <c r="I83" s="8"/>
      <c r="J83" s="93"/>
      <c r="K83" s="8"/>
      <c r="L83" s="93"/>
      <c r="M83" s="8"/>
      <c r="N83" s="93"/>
      <c r="O83" s="8"/>
      <c r="P83" s="93"/>
      <c r="Q83" s="8">
        <v>144</v>
      </c>
      <c r="R83" s="45"/>
      <c r="S83" s="45"/>
      <c r="T83" s="45"/>
      <c r="U83" s="45"/>
      <c r="V83" s="45"/>
      <c r="W83" s="45"/>
      <c r="X83" s="45"/>
      <c r="Y83" s="45"/>
      <c r="Z83" s="45"/>
      <c r="AA83" s="45">
        <v>144</v>
      </c>
    </row>
    <row r="84" spans="1:28" s="34" customFormat="1" ht="25.5" x14ac:dyDescent="0.25">
      <c r="A84" s="5" t="s">
        <v>77</v>
      </c>
      <c r="B84" s="5" t="s">
        <v>78</v>
      </c>
      <c r="C84" s="95"/>
      <c r="D84" s="93"/>
      <c r="E84" s="93">
        <f t="shared" ref="E84:E86" si="43">H84+F84</f>
        <v>0</v>
      </c>
      <c r="F84" s="93"/>
      <c r="G84" s="93"/>
      <c r="H84" s="93"/>
      <c r="I84" s="8"/>
      <c r="J84" s="93">
        <v>216</v>
      </c>
      <c r="K84" s="8"/>
      <c r="L84" s="93"/>
      <c r="M84" s="8"/>
      <c r="N84" s="93"/>
      <c r="O84" s="8"/>
      <c r="P84" s="93"/>
      <c r="Q84" s="8"/>
      <c r="R84" s="45"/>
      <c r="S84" s="45"/>
      <c r="T84" s="45">
        <f t="shared" ref="T84:AA84" si="44">T6*36</f>
        <v>576</v>
      </c>
      <c r="U84" s="45">
        <f t="shared" si="44"/>
        <v>828</v>
      </c>
      <c r="V84" s="45">
        <f t="shared" si="44"/>
        <v>540</v>
      </c>
      <c r="W84" s="45">
        <f t="shared" si="44"/>
        <v>756</v>
      </c>
      <c r="X84" s="45">
        <f t="shared" si="44"/>
        <v>468</v>
      </c>
      <c r="Y84" s="45">
        <f t="shared" si="44"/>
        <v>360</v>
      </c>
      <c r="Z84" s="45">
        <f t="shared" si="44"/>
        <v>432</v>
      </c>
      <c r="AA84" s="45">
        <f t="shared" si="44"/>
        <v>360</v>
      </c>
    </row>
    <row r="85" spans="1:28" s="34" customFormat="1" ht="25.5" x14ac:dyDescent="0.25">
      <c r="A85" s="5" t="s">
        <v>79</v>
      </c>
      <c r="B85" s="5" t="s">
        <v>80</v>
      </c>
      <c r="C85" s="95"/>
      <c r="D85" s="93"/>
      <c r="E85" s="93">
        <f t="shared" si="43"/>
        <v>0</v>
      </c>
      <c r="F85" s="93"/>
      <c r="G85" s="93"/>
      <c r="H85" s="93"/>
      <c r="I85" s="8"/>
      <c r="J85" s="93"/>
      <c r="K85" s="8"/>
      <c r="L85" s="93"/>
      <c r="M85" s="8"/>
      <c r="N85" s="93"/>
      <c r="O85" s="8"/>
      <c r="P85" s="93"/>
      <c r="Q85" s="8"/>
      <c r="R85" s="45"/>
      <c r="S85" s="45"/>
      <c r="T85" s="45"/>
      <c r="U85" s="45"/>
      <c r="V85" s="45"/>
      <c r="W85" s="45"/>
      <c r="X85" s="45"/>
      <c r="Y85" s="45"/>
      <c r="Z85" s="45"/>
      <c r="AA85" s="45"/>
    </row>
    <row r="86" spans="1:28" s="34" customFormat="1" ht="25.5" x14ac:dyDescent="0.25">
      <c r="A86" s="40" t="s">
        <v>81</v>
      </c>
      <c r="B86" s="40" t="s">
        <v>82</v>
      </c>
      <c r="C86" s="31"/>
      <c r="D86" s="9"/>
      <c r="E86" s="93">
        <f t="shared" si="43"/>
        <v>0</v>
      </c>
      <c r="F86" s="9"/>
      <c r="G86" s="9"/>
      <c r="H86" s="93"/>
      <c r="I86" s="8"/>
      <c r="J86" s="93"/>
      <c r="K86" s="8"/>
      <c r="L86" s="93"/>
      <c r="M86" s="8"/>
      <c r="N86" s="93"/>
      <c r="O86" s="8"/>
      <c r="P86" s="93"/>
      <c r="Q86" s="8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71"/>
    </row>
    <row r="87" spans="1:28" s="34" customFormat="1" ht="15.75" customHeight="1" x14ac:dyDescent="0.25">
      <c r="A87" s="101"/>
      <c r="B87" s="101"/>
      <c r="C87" s="101"/>
      <c r="D87" s="101"/>
      <c r="E87" s="101"/>
      <c r="F87" s="101"/>
      <c r="G87" s="94"/>
      <c r="H87" s="102" t="s">
        <v>36</v>
      </c>
      <c r="I87" s="96"/>
      <c r="J87" s="129"/>
      <c r="K87" s="58"/>
      <c r="L87" s="103"/>
      <c r="M87" s="103"/>
      <c r="N87" s="103"/>
      <c r="O87" s="103"/>
      <c r="P87" s="101"/>
      <c r="Q87" s="82"/>
      <c r="R87" s="103" t="s">
        <v>115</v>
      </c>
      <c r="S87" s="101"/>
      <c r="T87" s="104"/>
      <c r="U87" s="104"/>
      <c r="V87" s="104"/>
      <c r="W87" s="104"/>
      <c r="X87" s="104"/>
      <c r="Y87" s="104"/>
      <c r="Z87" s="104"/>
      <c r="AA87" s="104"/>
      <c r="AB87" s="71"/>
    </row>
    <row r="88" spans="1:28" s="34" customFormat="1" ht="32.25" customHeight="1" x14ac:dyDescent="0.25">
      <c r="A88" s="101" t="s">
        <v>129</v>
      </c>
      <c r="B88" s="101"/>
      <c r="C88" s="101"/>
      <c r="D88" s="101"/>
      <c r="E88" s="101"/>
      <c r="F88" s="101"/>
      <c r="G88" s="94"/>
      <c r="H88" s="102"/>
      <c r="I88" s="97"/>
      <c r="J88" s="130"/>
      <c r="K88" s="59"/>
      <c r="L88" s="103"/>
      <c r="M88" s="103"/>
      <c r="N88" s="103"/>
      <c r="O88" s="103"/>
      <c r="P88" s="101"/>
      <c r="Q88" s="82"/>
      <c r="R88" s="103"/>
      <c r="S88" s="101"/>
      <c r="T88" s="104"/>
      <c r="U88" s="104"/>
      <c r="V88" s="104"/>
      <c r="W88" s="104"/>
      <c r="X88" s="104"/>
      <c r="Y88" s="104"/>
      <c r="Z88" s="104"/>
      <c r="AA88" s="104"/>
      <c r="AB88" s="71"/>
    </row>
    <row r="89" spans="1:28" s="34" customFormat="1" ht="15.75" customHeight="1" x14ac:dyDescent="0.25">
      <c r="A89" s="106" t="s">
        <v>78</v>
      </c>
      <c r="B89" s="106"/>
      <c r="C89" s="106"/>
      <c r="D89" s="106"/>
      <c r="E89" s="106"/>
      <c r="F89" s="106"/>
      <c r="G89" s="95"/>
      <c r="H89" s="102"/>
      <c r="I89" s="97"/>
      <c r="J89" s="130"/>
      <c r="K89" s="59"/>
      <c r="L89" s="103"/>
      <c r="M89" s="103"/>
      <c r="N89" s="103"/>
      <c r="O89" s="103"/>
      <c r="P89" s="101"/>
      <c r="Q89" s="82"/>
      <c r="R89" s="103"/>
      <c r="S89" s="101"/>
      <c r="T89" s="104"/>
      <c r="U89" s="104"/>
      <c r="V89" s="104"/>
      <c r="W89" s="104"/>
      <c r="X89" s="104"/>
      <c r="Y89" s="104"/>
      <c r="Z89" s="104"/>
      <c r="AA89" s="104"/>
      <c r="AB89" s="71"/>
    </row>
    <row r="90" spans="1:28" s="34" customFormat="1" ht="15.75" customHeight="1" x14ac:dyDescent="0.25">
      <c r="A90" s="106" t="s">
        <v>116</v>
      </c>
      <c r="B90" s="106"/>
      <c r="C90" s="106"/>
      <c r="D90" s="106"/>
      <c r="E90" s="106"/>
      <c r="F90" s="106"/>
      <c r="G90" s="95"/>
      <c r="H90" s="102"/>
      <c r="I90" s="97"/>
      <c r="J90" s="130"/>
      <c r="K90" s="59"/>
      <c r="L90" s="103"/>
      <c r="M90" s="103"/>
      <c r="N90" s="103"/>
      <c r="O90" s="103"/>
      <c r="P90" s="101"/>
      <c r="Q90" s="82"/>
      <c r="R90" s="103" t="s">
        <v>117</v>
      </c>
      <c r="S90" s="101"/>
      <c r="T90" s="93"/>
      <c r="U90" s="93"/>
      <c r="V90" s="93">
        <v>36</v>
      </c>
      <c r="W90" s="93">
        <v>72</v>
      </c>
      <c r="X90" s="93"/>
      <c r="Y90" s="93">
        <v>360</v>
      </c>
      <c r="Z90" s="93"/>
      <c r="AA90" s="93"/>
      <c r="AB90" s="71">
        <f t="shared" ref="AB90:AB92" si="45">SUM(T90:AA90)</f>
        <v>468</v>
      </c>
    </row>
    <row r="91" spans="1:28" s="34" customFormat="1" ht="15.75" customHeight="1" x14ac:dyDescent="0.25">
      <c r="A91" s="101" t="s">
        <v>118</v>
      </c>
      <c r="B91" s="101"/>
      <c r="C91" s="101"/>
      <c r="D91" s="101"/>
      <c r="E91" s="101"/>
      <c r="F91" s="101"/>
      <c r="G91" s="94"/>
      <c r="H91" s="102"/>
      <c r="I91" s="97"/>
      <c r="J91" s="130"/>
      <c r="K91" s="59"/>
      <c r="L91" s="103"/>
      <c r="M91" s="103"/>
      <c r="N91" s="103"/>
      <c r="O91" s="103"/>
      <c r="P91" s="101"/>
      <c r="Q91" s="82"/>
      <c r="R91" s="103" t="s">
        <v>119</v>
      </c>
      <c r="S91" s="101"/>
      <c r="T91" s="93"/>
      <c r="U91" s="93"/>
      <c r="V91" s="93"/>
      <c r="W91" s="93"/>
      <c r="X91" s="93">
        <v>144</v>
      </c>
      <c r="Y91" s="93">
        <v>144</v>
      </c>
      <c r="Z91" s="93">
        <v>144</v>
      </c>
      <c r="AA91" s="93">
        <v>108</v>
      </c>
      <c r="AB91" s="71">
        <f t="shared" si="45"/>
        <v>540</v>
      </c>
    </row>
    <row r="92" spans="1:28" s="34" customFormat="1" ht="15.75" customHeight="1" x14ac:dyDescent="0.25">
      <c r="A92" s="101" t="s">
        <v>160</v>
      </c>
      <c r="B92" s="101"/>
      <c r="C92" s="101"/>
      <c r="D92" s="101"/>
      <c r="E92" s="101"/>
      <c r="F92" s="101"/>
      <c r="G92" s="94"/>
      <c r="H92" s="102"/>
      <c r="I92" s="97"/>
      <c r="J92" s="130"/>
      <c r="K92" s="59"/>
      <c r="L92" s="103"/>
      <c r="M92" s="103"/>
      <c r="N92" s="103"/>
      <c r="O92" s="103"/>
      <c r="P92" s="101"/>
      <c r="Q92" s="82"/>
      <c r="R92" s="103" t="s">
        <v>120</v>
      </c>
      <c r="S92" s="101"/>
      <c r="T92" s="93"/>
      <c r="U92" s="93"/>
      <c r="V92" s="93"/>
      <c r="W92" s="93"/>
      <c r="X92" s="93"/>
      <c r="Y92" s="93"/>
      <c r="Z92" s="93"/>
      <c r="AA92" s="93">
        <v>144</v>
      </c>
      <c r="AB92" s="71">
        <f t="shared" si="45"/>
        <v>144</v>
      </c>
    </row>
    <row r="93" spans="1:28" s="34" customFormat="1" ht="15.75" customHeight="1" x14ac:dyDescent="0.25">
      <c r="A93" s="101" t="s">
        <v>125</v>
      </c>
      <c r="B93" s="101"/>
      <c r="C93" s="101"/>
      <c r="D93" s="101"/>
      <c r="E93" s="101"/>
      <c r="F93" s="101"/>
      <c r="G93" s="94"/>
      <c r="H93" s="102"/>
      <c r="I93" s="97"/>
      <c r="J93" s="130"/>
      <c r="K93" s="59"/>
      <c r="L93" s="103"/>
      <c r="M93" s="103"/>
      <c r="N93" s="103"/>
      <c r="O93" s="103"/>
      <c r="P93" s="101"/>
      <c r="Q93" s="82"/>
      <c r="R93" s="103" t="s">
        <v>121</v>
      </c>
      <c r="S93" s="101"/>
      <c r="T93" s="93">
        <v>1</v>
      </c>
      <c r="U93" s="93">
        <v>3</v>
      </c>
      <c r="V93" s="93">
        <v>2</v>
      </c>
      <c r="W93" s="93">
        <v>3</v>
      </c>
      <c r="X93" s="93">
        <v>2</v>
      </c>
      <c r="Y93" s="93">
        <v>3</v>
      </c>
      <c r="Z93" s="93">
        <v>2</v>
      </c>
      <c r="AA93" s="93">
        <v>2</v>
      </c>
      <c r="AB93" s="71">
        <f>SUM(T93:AA93)</f>
        <v>18</v>
      </c>
    </row>
    <row r="94" spans="1:28" s="34" customFormat="1" ht="15.75" customHeight="1" x14ac:dyDescent="0.25">
      <c r="A94" s="101" t="s">
        <v>126</v>
      </c>
      <c r="B94" s="101"/>
      <c r="C94" s="101"/>
      <c r="D94" s="101"/>
      <c r="E94" s="101"/>
      <c r="F94" s="101"/>
      <c r="G94" s="94"/>
      <c r="H94" s="102"/>
      <c r="I94" s="98"/>
      <c r="J94" s="131"/>
      <c r="K94" s="60"/>
      <c r="L94" s="103"/>
      <c r="M94" s="103"/>
      <c r="N94" s="103"/>
      <c r="O94" s="103"/>
      <c r="P94" s="101"/>
      <c r="Q94" s="82"/>
      <c r="R94" s="103" t="s">
        <v>122</v>
      </c>
      <c r="S94" s="101"/>
      <c r="T94" s="93">
        <v>1</v>
      </c>
      <c r="U94" s="93">
        <v>10</v>
      </c>
      <c r="V94" s="93">
        <v>4</v>
      </c>
      <c r="W94" s="93">
        <v>4</v>
      </c>
      <c r="X94" s="93">
        <v>4</v>
      </c>
      <c r="Y94" s="93">
        <v>2</v>
      </c>
      <c r="Z94" s="93">
        <v>2</v>
      </c>
      <c r="AA94" s="93">
        <v>6</v>
      </c>
      <c r="AB94" s="71">
        <f>SUM(T94:AA94)</f>
        <v>33</v>
      </c>
    </row>
    <row r="95" spans="1:28" s="34" customFormat="1" x14ac:dyDescent="0.25">
      <c r="A95" s="45"/>
      <c r="B95" s="45"/>
      <c r="C95" s="45"/>
      <c r="D95" s="45"/>
      <c r="E95" s="45"/>
      <c r="F95" s="45"/>
      <c r="G95" s="45"/>
      <c r="H95" s="45"/>
      <c r="I95" s="73"/>
      <c r="J95" s="45"/>
      <c r="K95" s="73"/>
      <c r="L95" s="45"/>
      <c r="M95" s="73"/>
      <c r="N95" s="45"/>
      <c r="O95" s="73"/>
      <c r="P95" s="45"/>
      <c r="Q95" s="73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71"/>
    </row>
    <row r="96" spans="1:28" s="34" customFormat="1" x14ac:dyDescent="0.25">
      <c r="A96" s="45"/>
      <c r="B96" s="45"/>
      <c r="C96" s="45"/>
      <c r="D96" s="45"/>
      <c r="E96" s="45"/>
      <c r="F96" s="45"/>
      <c r="G96" s="45"/>
      <c r="H96" s="45"/>
      <c r="I96" s="73"/>
      <c r="J96" s="45">
        <f>SUM(H30+H39+H44+H62)</f>
        <v>2000</v>
      </c>
      <c r="K96" s="73"/>
      <c r="L96" s="45"/>
      <c r="M96" s="73"/>
      <c r="N96" s="45"/>
      <c r="O96" s="73"/>
      <c r="P96" s="45"/>
      <c r="Q96" s="73"/>
      <c r="R96" s="45"/>
      <c r="S96" s="45"/>
      <c r="T96" s="45"/>
      <c r="U96" s="45"/>
      <c r="V96" s="45"/>
      <c r="W96" s="45"/>
      <c r="X96" s="45"/>
      <c r="Y96" s="45"/>
      <c r="Z96" s="45"/>
      <c r="AA96" s="45"/>
    </row>
  </sheetData>
  <mergeCells count="55">
    <mergeCell ref="A88:F88"/>
    <mergeCell ref="A89:F89"/>
    <mergeCell ref="V87:V89"/>
    <mergeCell ref="A93:F93"/>
    <mergeCell ref="L93:P93"/>
    <mergeCell ref="R93:S93"/>
    <mergeCell ref="A91:F91"/>
    <mergeCell ref="L91:P91"/>
    <mergeCell ref="A90:F90"/>
    <mergeCell ref="L90:P90"/>
    <mergeCell ref="R90:S90"/>
    <mergeCell ref="A87:F87"/>
    <mergeCell ref="H87:H94"/>
    <mergeCell ref="L87:P89"/>
    <mergeCell ref="R87:S89"/>
    <mergeCell ref="A94:F94"/>
    <mergeCell ref="W87:W89"/>
    <mergeCell ref="X87:X89"/>
    <mergeCell ref="J4:K5"/>
    <mergeCell ref="L4:M5"/>
    <mergeCell ref="T1:AA1"/>
    <mergeCell ref="U87:U89"/>
    <mergeCell ref="Z87:Z89"/>
    <mergeCell ref="AA87:AA89"/>
    <mergeCell ref="Z2:AA2"/>
    <mergeCell ref="T2:U2"/>
    <mergeCell ref="V2:W2"/>
    <mergeCell ref="X2:Y2"/>
    <mergeCell ref="Y87:Y89"/>
    <mergeCell ref="T3:AA3"/>
    <mergeCell ref="T87:T89"/>
    <mergeCell ref="J87:J94"/>
    <mergeCell ref="D2:D6"/>
    <mergeCell ref="E2:E6"/>
    <mergeCell ref="F2:F6"/>
    <mergeCell ref="G2:G6"/>
    <mergeCell ref="H2:S2"/>
    <mergeCell ref="N4:O5"/>
    <mergeCell ref="S3:S6"/>
    <mergeCell ref="C2:C6"/>
    <mergeCell ref="L94:P94"/>
    <mergeCell ref="R94:S94"/>
    <mergeCell ref="R91:S91"/>
    <mergeCell ref="A92:F92"/>
    <mergeCell ref="L92:P92"/>
    <mergeCell ref="R92:S92"/>
    <mergeCell ref="A82:B82"/>
    <mergeCell ref="H3:I5"/>
    <mergeCell ref="J3:N3"/>
    <mergeCell ref="P3:Q5"/>
    <mergeCell ref="R3:R6"/>
    <mergeCell ref="A1:A6"/>
    <mergeCell ref="B1:B6"/>
    <mergeCell ref="C1:D1"/>
    <mergeCell ref="E1:S1"/>
  </mergeCells>
  <printOptions horizontalCentered="1"/>
  <pageMargins left="0.31496062992125984" right="0.31496062992125984" top="0.35433070866141736" bottom="0.35433070866141736" header="0" footer="0"/>
  <pageSetup paperSize="9" scale="5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96656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