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итульный" sheetId="5" r:id="rId1"/>
    <sheet name="естест-науч" sheetId="4" r:id="rId2"/>
  </sheets>
  <calcPr calcId="162913"/>
</workbook>
</file>

<file path=xl/calcChain.xml><?xml version="1.0" encoding="utf-8"?>
<calcChain xmlns="http://schemas.openxmlformats.org/spreadsheetml/2006/main">
  <c r="F70" i="4" l="1"/>
  <c r="G70" i="4"/>
  <c r="H70" i="4"/>
  <c r="I70" i="4"/>
  <c r="J70" i="4"/>
  <c r="K70" i="4"/>
  <c r="L70" i="4"/>
  <c r="M70" i="4"/>
  <c r="N70" i="4"/>
  <c r="O70" i="4"/>
  <c r="P70" i="4"/>
  <c r="Q70" i="4"/>
  <c r="R70" i="4"/>
  <c r="S70" i="4"/>
  <c r="U67" i="4"/>
  <c r="U57" i="4" s="1"/>
  <c r="V67" i="4"/>
  <c r="V57" i="4" s="1"/>
  <c r="V31" i="4" s="1"/>
  <c r="W67" i="4"/>
  <c r="X67" i="4"/>
  <c r="X57" i="4" s="1"/>
  <c r="X31" i="4" s="1"/>
  <c r="Y67" i="4"/>
  <c r="Z67" i="4"/>
  <c r="AA67" i="4"/>
  <c r="AB67" i="4"/>
  <c r="F67" i="4"/>
  <c r="G67" i="4"/>
  <c r="H67" i="4"/>
  <c r="I67" i="4"/>
  <c r="J67" i="4"/>
  <c r="K67" i="4"/>
  <c r="L67" i="4"/>
  <c r="M67" i="4"/>
  <c r="N67" i="4"/>
  <c r="O67" i="4"/>
  <c r="P67" i="4"/>
  <c r="Q67" i="4"/>
  <c r="R67" i="4"/>
  <c r="S67" i="4"/>
  <c r="U63" i="4"/>
  <c r="V63" i="4"/>
  <c r="W63" i="4"/>
  <c r="X63" i="4"/>
  <c r="Y63" i="4"/>
  <c r="Z63" i="4"/>
  <c r="AA63" i="4"/>
  <c r="AB63" i="4"/>
  <c r="T63" i="4"/>
  <c r="T57" i="4" s="1"/>
  <c r="F63" i="4"/>
  <c r="G63" i="4"/>
  <c r="H63" i="4"/>
  <c r="I63" i="4"/>
  <c r="J63" i="4"/>
  <c r="K63" i="4"/>
  <c r="L63" i="4"/>
  <c r="M63" i="4"/>
  <c r="N63" i="4"/>
  <c r="O63" i="4"/>
  <c r="P63" i="4"/>
  <c r="P57" i="4" s="1"/>
  <c r="P31" i="4" s="1"/>
  <c r="Q63" i="4"/>
  <c r="R63" i="4"/>
  <c r="S63" i="4"/>
  <c r="T67" i="4"/>
  <c r="I60" i="4"/>
  <c r="I58" i="4" s="1"/>
  <c r="H60" i="4"/>
  <c r="F58" i="4"/>
  <c r="J58" i="4"/>
  <c r="K58" i="4"/>
  <c r="L58" i="4"/>
  <c r="M58" i="4"/>
  <c r="N58" i="4"/>
  <c r="O58" i="4"/>
  <c r="P58" i="4"/>
  <c r="Q58" i="4"/>
  <c r="R58" i="4"/>
  <c r="S58" i="4"/>
  <c r="W57" i="4"/>
  <c r="Z57" i="4"/>
  <c r="Z31" i="4" s="1"/>
  <c r="H43" i="4"/>
  <c r="G43" i="4" s="1"/>
  <c r="H44" i="4"/>
  <c r="G44" i="4" s="1"/>
  <c r="E44" i="4" s="1"/>
  <c r="H45" i="4"/>
  <c r="H46" i="4"/>
  <c r="H47" i="4"/>
  <c r="H48" i="4"/>
  <c r="G48" i="4" s="1"/>
  <c r="E48" i="4" s="1"/>
  <c r="H49" i="4"/>
  <c r="H50" i="4"/>
  <c r="G50" i="4" s="1"/>
  <c r="E50" i="4" s="1"/>
  <c r="H51" i="4"/>
  <c r="G51" i="4" s="1"/>
  <c r="E51" i="4" s="1"/>
  <c r="H52" i="4"/>
  <c r="G52" i="4" s="1"/>
  <c r="E52" i="4" s="1"/>
  <c r="H53" i="4"/>
  <c r="H54" i="4"/>
  <c r="H55" i="4"/>
  <c r="G45" i="4"/>
  <c r="E45" i="4" s="1"/>
  <c r="G46" i="4"/>
  <c r="E46" i="4" s="1"/>
  <c r="G47" i="4"/>
  <c r="E47" i="4" s="1"/>
  <c r="G49" i="4"/>
  <c r="E49" i="4" s="1"/>
  <c r="G53" i="4"/>
  <c r="G54" i="4"/>
  <c r="E54" i="4" s="1"/>
  <c r="G55" i="4"/>
  <c r="E55" i="4" s="1"/>
  <c r="E53" i="4"/>
  <c r="F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W31" i="4"/>
  <c r="Q57" i="4" l="1"/>
  <c r="Q31" i="4" s="1"/>
  <c r="Y57" i="4"/>
  <c r="Y31" i="4" s="1"/>
  <c r="R57" i="4"/>
  <c r="R31" i="4" s="1"/>
  <c r="J57" i="4"/>
  <c r="J31" i="4" s="1"/>
  <c r="L57" i="4"/>
  <c r="L31" i="4" s="1"/>
  <c r="S57" i="4"/>
  <c r="S31" i="4" s="1"/>
  <c r="F57" i="4"/>
  <c r="F31" i="4" s="1"/>
  <c r="M57" i="4"/>
  <c r="M31" i="4" s="1"/>
  <c r="O57" i="4"/>
  <c r="O31" i="4" s="1"/>
  <c r="I57" i="4"/>
  <c r="I31" i="4" s="1"/>
  <c r="N57" i="4"/>
  <c r="N31" i="4" s="1"/>
  <c r="K57" i="4"/>
  <c r="K31" i="4" s="1"/>
  <c r="G60" i="4"/>
  <c r="G58" i="4" s="1"/>
  <c r="G57" i="4" s="1"/>
  <c r="H58" i="4"/>
  <c r="H57" i="4" s="1"/>
  <c r="E43" i="4"/>
  <c r="G41" i="4"/>
  <c r="H41" i="4"/>
  <c r="T31" i="4"/>
  <c r="U31" i="4"/>
  <c r="G31" i="4" l="1"/>
  <c r="H31" i="4"/>
  <c r="V9" i="4"/>
  <c r="W9" i="4"/>
  <c r="X9" i="4"/>
  <c r="Y9" i="4"/>
  <c r="Z9" i="4"/>
  <c r="AA9" i="4"/>
  <c r="AB9" i="4"/>
  <c r="AA57" i="4"/>
  <c r="AA31" i="4" s="1"/>
  <c r="T70" i="4"/>
  <c r="U70" i="4"/>
  <c r="AB57" i="4"/>
  <c r="AB31" i="4" s="1"/>
  <c r="I68" i="4" l="1"/>
  <c r="H68" i="4"/>
  <c r="T77" i="4"/>
  <c r="G68" i="4" l="1"/>
  <c r="E68" i="4" l="1"/>
  <c r="E67" i="4" s="1"/>
  <c r="AB41" i="4"/>
  <c r="AB84" i="4"/>
  <c r="G29" i="4" l="1"/>
  <c r="E29" i="4" s="1"/>
  <c r="H28" i="4"/>
  <c r="G28" i="4" s="1"/>
  <c r="E28" i="4" s="1"/>
  <c r="I27" i="4"/>
  <c r="H27" i="4"/>
  <c r="H26" i="4"/>
  <c r="G26" i="4" s="1"/>
  <c r="E26" i="4" s="1"/>
  <c r="I25" i="4"/>
  <c r="H25" i="4"/>
  <c r="H24" i="4"/>
  <c r="G24" i="4" s="1"/>
  <c r="E24" i="4" s="1"/>
  <c r="I22" i="4"/>
  <c r="H22" i="4"/>
  <c r="I21" i="4"/>
  <c r="H21" i="4"/>
  <c r="I20" i="4"/>
  <c r="H20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G11" i="4" l="1"/>
  <c r="E11" i="4" s="1"/>
  <c r="G15" i="4"/>
  <c r="E15" i="4" s="1"/>
  <c r="G12" i="4"/>
  <c r="E12" i="4" s="1"/>
  <c r="G21" i="4"/>
  <c r="E21" i="4" s="1"/>
  <c r="G27" i="4"/>
  <c r="E27" i="4" s="1"/>
  <c r="G18" i="4"/>
  <c r="E18" i="4" s="1"/>
  <c r="G25" i="4"/>
  <c r="E25" i="4" s="1"/>
  <c r="G22" i="4"/>
  <c r="E22" i="4" s="1"/>
  <c r="G13" i="4"/>
  <c r="E13" i="4" s="1"/>
  <c r="G17" i="4"/>
  <c r="E17" i="4" s="1"/>
  <c r="G20" i="4"/>
  <c r="E20" i="4" s="1"/>
  <c r="G16" i="4"/>
  <c r="E16" i="4" s="1"/>
  <c r="G14" i="4"/>
  <c r="I23" i="4"/>
  <c r="H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F23" i="4"/>
  <c r="I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F19" i="4"/>
  <c r="I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F10" i="4"/>
  <c r="E23" i="4" l="1"/>
  <c r="G23" i="4"/>
  <c r="E19" i="4"/>
  <c r="G19" i="4"/>
  <c r="H19" i="4"/>
  <c r="H10" i="4"/>
  <c r="H33" i="4"/>
  <c r="G10" i="4" l="1"/>
  <c r="E10" i="4"/>
  <c r="U58" i="4" l="1"/>
  <c r="V58" i="4"/>
  <c r="W58" i="4"/>
  <c r="X58" i="4"/>
  <c r="Y58" i="4"/>
  <c r="Z58" i="4"/>
  <c r="AA58" i="4"/>
  <c r="AB58" i="4"/>
  <c r="T58" i="4"/>
  <c r="V70" i="4"/>
  <c r="W70" i="4"/>
  <c r="X70" i="4"/>
  <c r="Y70" i="4"/>
  <c r="Z70" i="4"/>
  <c r="AA70" i="4"/>
  <c r="AB70" i="4"/>
  <c r="I59" i="4"/>
  <c r="I46" i="4"/>
  <c r="I47" i="4"/>
  <c r="I48" i="4"/>
  <c r="I49" i="4"/>
  <c r="I50" i="4"/>
  <c r="I51" i="4"/>
  <c r="I44" i="4"/>
  <c r="I52" i="4"/>
  <c r="I53" i="4"/>
  <c r="I54" i="4"/>
  <c r="I35" i="4"/>
  <c r="I55" i="4"/>
  <c r="I43" i="4"/>
  <c r="I33" i="4"/>
  <c r="I34" i="4"/>
  <c r="I36" i="4"/>
  <c r="I38" i="4"/>
  <c r="I39" i="4"/>
  <c r="I37" i="4"/>
  <c r="V75" i="4" l="1"/>
  <c r="I64" i="4"/>
  <c r="I45" i="4"/>
  <c r="AB32" i="4" l="1"/>
  <c r="Y75" i="4"/>
  <c r="W75" i="4"/>
  <c r="Z75" i="4"/>
  <c r="U75" i="4"/>
  <c r="T75" i="4"/>
  <c r="X75" i="4"/>
  <c r="AA75" i="4"/>
  <c r="I71" i="4"/>
  <c r="H71" i="4"/>
  <c r="AB75" i="4" l="1"/>
  <c r="G71" i="4"/>
  <c r="E71" i="4" l="1"/>
  <c r="E70" i="4" s="1"/>
  <c r="H37" i="4"/>
  <c r="AB89" i="4" l="1"/>
  <c r="AB88" i="4"/>
  <c r="AB86" i="4"/>
  <c r="E79" i="4"/>
  <c r="E78" i="4"/>
  <c r="AA77" i="4"/>
  <c r="Z77" i="4"/>
  <c r="Y77" i="4"/>
  <c r="X77" i="4"/>
  <c r="W77" i="4"/>
  <c r="V77" i="4"/>
  <c r="U77" i="4"/>
  <c r="E77" i="4"/>
  <c r="H64" i="4"/>
  <c r="H59" i="4"/>
  <c r="H35" i="4"/>
  <c r="I42" i="4"/>
  <c r="H42" i="4"/>
  <c r="G39" i="4"/>
  <c r="E39" i="4" s="1"/>
  <c r="G38" i="4"/>
  <c r="E38" i="4" s="1"/>
  <c r="G36" i="4"/>
  <c r="E36" i="4" s="1"/>
  <c r="G34" i="4"/>
  <c r="E34" i="4" s="1"/>
  <c r="G37" i="4"/>
  <c r="E37" i="4" s="1"/>
  <c r="J9" i="4"/>
  <c r="R9" i="4"/>
  <c r="Q9" i="4"/>
  <c r="K9" i="4" l="1"/>
  <c r="M9" i="4"/>
  <c r="N9" i="4"/>
  <c r="P9" i="4"/>
  <c r="T9" i="4"/>
  <c r="L9" i="4"/>
  <c r="S9" i="4"/>
  <c r="U9" i="4"/>
  <c r="O9" i="4"/>
  <c r="G42" i="4"/>
  <c r="E42" i="4" s="1"/>
  <c r="F9" i="4"/>
  <c r="G59" i="4"/>
  <c r="E59" i="4" s="1"/>
  <c r="G64" i="4"/>
  <c r="G33" i="4"/>
  <c r="G35" i="4"/>
  <c r="E35" i="4" s="1"/>
  <c r="E64" i="4" l="1"/>
  <c r="E63" i="4" s="1"/>
  <c r="E60" i="4"/>
  <c r="E58" i="4" s="1"/>
  <c r="E33" i="4"/>
  <c r="E32" i="4" s="1"/>
  <c r="H9" i="4"/>
  <c r="I9" i="4"/>
  <c r="E57" i="4" l="1"/>
  <c r="E9" i="4"/>
  <c r="G9" i="4"/>
  <c r="E41" i="4" l="1"/>
  <c r="E31" i="4" s="1"/>
</calcChain>
</file>

<file path=xl/sharedStrings.xml><?xml version="1.0" encoding="utf-8"?>
<sst xmlns="http://schemas.openxmlformats.org/spreadsheetml/2006/main" count="202" uniqueCount="180">
  <si>
    <t>Индекс</t>
  </si>
  <si>
    <t>I курс</t>
  </si>
  <si>
    <t>II курс</t>
  </si>
  <si>
    <t>III курс</t>
  </si>
  <si>
    <t>IV курс</t>
  </si>
  <si>
    <t>курсовых работ (проектов)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</si>
  <si>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</si>
  <si>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</si>
  <si>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</si>
  <si>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</si>
  <si>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</si>
  <si>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</si>
  <si>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</si>
  <si>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</si>
  <si>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О.00</t>
  </si>
  <si>
    <t>Иностранный язык</t>
  </si>
  <si>
    <t>Химия</t>
  </si>
  <si>
    <t>Физическая культура</t>
  </si>
  <si>
    <t>ОБЖ</t>
  </si>
  <si>
    <t>Математика</t>
  </si>
  <si>
    <t>Основы философии</t>
  </si>
  <si>
    <t>П.00</t>
  </si>
  <si>
    <t>Профессиональный цикл</t>
  </si>
  <si>
    <t>ОП.00</t>
  </si>
  <si>
    <t>Общепрофессиональные дисциплины</t>
  </si>
  <si>
    <t>ОП.01</t>
  </si>
  <si>
    <t>Инженерная графика</t>
  </si>
  <si>
    <t>ОП.02</t>
  </si>
  <si>
    <t>Техническая механика</t>
  </si>
  <si>
    <t>ОП.03</t>
  </si>
  <si>
    <t>Материаловедение</t>
  </si>
  <si>
    <t>ОП.04</t>
  </si>
  <si>
    <t>ОП.05</t>
  </si>
  <si>
    <t>ОП.06</t>
  </si>
  <si>
    <t>ОП.07</t>
  </si>
  <si>
    <t>ОП.08</t>
  </si>
  <si>
    <t>ОП.09</t>
  </si>
  <si>
    <t>Безопасность жизнедеятельности</t>
  </si>
  <si>
    <t>МДК.01.01</t>
  </si>
  <si>
    <t>МДК.01.02</t>
  </si>
  <si>
    <t>УП.01</t>
  </si>
  <si>
    <t>Учебная практика</t>
  </si>
  <si>
    <t>ПМ.02</t>
  </si>
  <si>
    <t>МДК.02.01</t>
  </si>
  <si>
    <t>ПМ.03</t>
  </si>
  <si>
    <t>Всего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</si>
  <si>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</si>
  <si>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</si>
  <si>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</si>
  <si>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</si>
  <si>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</si>
  <si>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</si>
  <si>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</si>
  <si>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</si>
  <si>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1. Программа базовой подготовки</t>
  </si>
  <si>
    <t>дисциплин и МДК</t>
  </si>
  <si>
    <t>учебной практики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</si>
  <si>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</si>
  <si>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</si>
  <si>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</si>
  <si>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</si>
  <si>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Распределение обязательной учебной нагрузки (включая обязательную аудиторную нагрузку и все виды практики в составе профессиональных модулей) по курсам и семестрам (час. в семестр)</t>
  </si>
  <si>
    <t>дифференцированный зачет</t>
  </si>
  <si>
    <t>экзамен</t>
  </si>
  <si>
    <t>3,4,5,6,7,8</t>
  </si>
  <si>
    <t>ПМ.01</t>
  </si>
  <si>
    <t>Электротехника и электроника</t>
  </si>
  <si>
    <t>ПП.01</t>
  </si>
  <si>
    <t>МДК.03.01</t>
  </si>
  <si>
    <t>4 нед</t>
  </si>
  <si>
    <t>6 нед</t>
  </si>
  <si>
    <t>2 нед</t>
  </si>
  <si>
    <t>Кубановедение</t>
  </si>
  <si>
    <t>Производственная практика (по профилю специальности)</t>
  </si>
  <si>
    <t>всего</t>
  </si>
  <si>
    <t>ОП.10</t>
  </si>
  <si>
    <t>ОП.11</t>
  </si>
  <si>
    <t>*</t>
  </si>
  <si>
    <t>Индивидуальный проект</t>
  </si>
  <si>
    <t>Выполнение дипломной работы с 18.05 по 14.06 (всего 4 нед.)</t>
  </si>
  <si>
    <t>Защита дипломной работы с 15.06. по 28.06 (всего 2 нед.)</t>
  </si>
  <si>
    <t>Русский язык</t>
  </si>
  <si>
    <t>Литература</t>
  </si>
  <si>
    <t>Иностранный язык в профессиональной деятельности</t>
  </si>
  <si>
    <t>теория</t>
  </si>
  <si>
    <t>лаб. или практ. занятий (семинары)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</si>
  <si>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</si>
  <si>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</si>
  <si>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В ЗАЧЕТКУ</t>
  </si>
  <si>
    <t>самостоятельная работа</t>
  </si>
  <si>
    <t>промежуточная аттестация</t>
  </si>
  <si>
    <t>консультации</t>
  </si>
  <si>
    <t>план</t>
  </si>
  <si>
    <t>вариатив</t>
  </si>
  <si>
    <t>практики</t>
  </si>
  <si>
    <t>по учебным дисциплинам и МДК</t>
  </si>
  <si>
    <t>ВСЕГО</t>
  </si>
  <si>
    <t>всего во взаимодействии с преподав.</t>
  </si>
  <si>
    <t>Объем образовательной программы (академических часов)</t>
  </si>
  <si>
    <t>нагрузка во взаимодействии с преподавателем</t>
  </si>
  <si>
    <t>Астрономия</t>
  </si>
  <si>
    <t>Информационные технологии в профессиональной деятельности</t>
  </si>
  <si>
    <t>ПП.02</t>
  </si>
  <si>
    <t>Основы финансовой грамотности</t>
  </si>
  <si>
    <t>Экологические основы природопользования</t>
  </si>
  <si>
    <t>Основы гидравлики и теплотехники</t>
  </si>
  <si>
    <t>Основы агрономии</t>
  </si>
  <si>
    <t>Основы зоотехнии</t>
  </si>
  <si>
    <t>Основы экономики, менеджмента и маркетинга</t>
  </si>
  <si>
    <t>Подготовка тракторов и сельскохозяйственных машин и механизмов к работе</t>
  </si>
  <si>
    <t>Эксплуатация сельскохозяйственной техники</t>
  </si>
  <si>
    <t>Комплектование машинно – тракторного агрегата для выполнения сельскохозяйственных работ</t>
  </si>
  <si>
    <t>УП.02</t>
  </si>
  <si>
    <t>Система технического обслуживания и ремонта сельскохозяйственных машин и механизмов</t>
  </si>
  <si>
    <t>Освоение профессии 19205 Тракторист-машинист  сельскохозяйственного производства</t>
  </si>
  <si>
    <t>ОП.12</t>
  </si>
  <si>
    <t>ОП.13</t>
  </si>
  <si>
    <t>ОП.14</t>
  </si>
  <si>
    <t>Применение систем точного земледелия</t>
  </si>
  <si>
    <t>Освоение одной или нескольких профессий рабочих или должностей служащих</t>
  </si>
  <si>
    <t>Основы бережливого производства</t>
  </si>
  <si>
    <t>Дополнительные учебные дисциплины и элективные курсы</t>
  </si>
  <si>
    <t>Биология</t>
  </si>
  <si>
    <t xml:space="preserve">   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</si>
  <si>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не более 100 часов на группу на каждый учебный год</t>
    </r>
  </si>
  <si>
    <t>БУД.00</t>
  </si>
  <si>
    <t>Базовые учебные  дисциплины</t>
  </si>
  <si>
    <t>БУД.01</t>
  </si>
  <si>
    <t>БУД.02</t>
  </si>
  <si>
    <t>БУД.03</t>
  </si>
  <si>
    <t>Родная литература</t>
  </si>
  <si>
    <t>БУД.04</t>
  </si>
  <si>
    <t>БУД.05</t>
  </si>
  <si>
    <t>БУД.06</t>
  </si>
  <si>
    <t>БУД.07</t>
  </si>
  <si>
    <t>БУД.08</t>
  </si>
  <si>
    <t>ПУД.00</t>
  </si>
  <si>
    <t>Профильные учебные дисциплины</t>
  </si>
  <si>
    <t>ПУД.10</t>
  </si>
  <si>
    <t>ПУД.11</t>
  </si>
  <si>
    <t>ДУД.00       ЭК.00</t>
  </si>
  <si>
    <t>ДУД.13</t>
  </si>
  <si>
    <t>ДУД.14</t>
  </si>
  <si>
    <t>ЭК.15</t>
  </si>
  <si>
    <t>ЭК.16</t>
  </si>
  <si>
    <t>ПУД.09</t>
  </si>
  <si>
    <t>ДУД.12</t>
  </si>
  <si>
    <t>Основы географии</t>
  </si>
  <si>
    <t>Основы физики</t>
  </si>
  <si>
    <t>Актуальные вопросы  обществознания</t>
  </si>
  <si>
    <t>Компьютерный практикум</t>
  </si>
  <si>
    <t xml:space="preserve"> Социально – гуманитарный цикл</t>
  </si>
  <si>
    <t>ПП.00</t>
  </si>
  <si>
    <t>СГ.00</t>
  </si>
  <si>
    <t>СГ.01</t>
  </si>
  <si>
    <t>История  России</t>
  </si>
  <si>
    <t>СГ.02</t>
  </si>
  <si>
    <t>СГ.03</t>
  </si>
  <si>
    <t>СГ.04</t>
  </si>
  <si>
    <t>СГ.05</t>
  </si>
  <si>
    <t>СГ.06</t>
  </si>
  <si>
    <t>СГ.07</t>
  </si>
  <si>
    <t>Общеобразовательная подготовка</t>
  </si>
  <si>
    <t>Профессиональная подготовка</t>
  </si>
  <si>
    <t>Математические методы решения прикладных профессиональных задач</t>
  </si>
  <si>
    <t>Основы взаимозаменяемости и технические измерения</t>
  </si>
  <si>
    <t>Правовые основы  профессиональной деятельности и охрана труда</t>
  </si>
  <si>
    <t>дипломного проекта</t>
  </si>
  <si>
    <t>1.1 Демонстрационный экзамен</t>
  </si>
  <si>
    <t>1.2 Выпускная квалификационная работа в форме:</t>
  </si>
  <si>
    <t>Ремонт сельскохозяйственной техники и оборудования</t>
  </si>
  <si>
    <t xml:space="preserve">  </t>
  </si>
  <si>
    <t xml:space="preserve"> </t>
  </si>
  <si>
    <t>ПМ.04</t>
  </si>
  <si>
    <t>МДК.04.01</t>
  </si>
  <si>
    <t>УП.03</t>
  </si>
  <si>
    <t>УП.04</t>
  </si>
  <si>
    <t>ПП.04</t>
  </si>
  <si>
    <t>Освоение профессии 18545 Слесарь по ремонту  сельскохозяйственных машин и оборудования</t>
  </si>
  <si>
    <t xml:space="preserve">История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</si>
</sst>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sz val="8"/>
      <name val="Times New Roman"/>
      <family val="1"/>
      <charset val="204"/>
    </font>
    <font>
      <i/>
      <sz val="12"/>
      <color rgb="FFFF0000"/>
      <name val="Calibri"/>
      <family val="2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8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4" fillId="2" borderId="0" xfId="0" applyFont="1" applyFill="1"/>
    <xf numFmtId="0" fontId="1" fillId="2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5" fillId="2" borderId="0" xfId="0" applyFont="1" applyFill="1"/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10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3" fillId="2" borderId="7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textRotation="90" wrapText="1"/>
    </xf>
    <xf numFmtId="0" fontId="10" fillId="2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7" fillId="2" borderId="1" xfId="0" applyFont="1" applyFill="1" applyBorder="1" applyAlignment="1">
      <alignment horizontal="center" vertical="center" wrapText="1"/>
    </xf>
    <xf numFmtId="0" fontId="18" fillId="2" borderId="0" xfId="0" applyFont="1" applyFill="1"/>
    <xf numFmtId="0" fontId="4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6" fillId="2" borderId="1" xfId="0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4" fillId="2" borderId="5" xfId="0" applyFont="1" applyFill="1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textRotation="90" wrapText="1"/>
    </xf>
    <xf numFmtId="0" fontId="13" fillId="0" borderId="17" xfId="0" applyFont="1" applyFill="1" applyBorder="1" applyAlignment="1">
      <alignment horizontal="center" vertical="center" textRotation="90" wrapText="1"/>
    </xf>
    <xf numFmtId="0" fontId="13" fillId="0" borderId="18" xfId="0" applyFont="1" applyFill="1" applyBorder="1" applyAlignment="1">
      <alignment horizontal="center" vertical="center" textRotation="90" wrapText="1"/>
    </xf>
    <xf numFmtId="0" fontId="13" fillId="0" borderId="15" xfId="0" applyFont="1" applyFill="1" applyBorder="1" applyAlignment="1">
      <alignment horizontal="center" vertical="center" textRotation="90" wrapText="1"/>
    </xf>
    <xf numFmtId="0" fontId="13" fillId="0" borderId="12" xfId="0" applyFont="1" applyFill="1" applyBorder="1" applyAlignment="1">
      <alignment horizontal="center" vertical="center" textRotation="90" wrapText="1"/>
    </xf>
    <xf numFmtId="0" fontId="13" fillId="0" borderId="13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11" fillId="0" borderId="16" xfId="0" applyFont="1" applyFill="1" applyBorder="1" applyAlignment="1">
      <alignment horizontal="center" vertical="center" textRotation="90" wrapText="1"/>
    </xf>
    <xf numFmtId="0" fontId="11" fillId="0" borderId="17" xfId="0" applyFont="1" applyFill="1" applyBorder="1" applyAlignment="1">
      <alignment horizontal="center" vertical="center" textRotation="90" wrapText="1"/>
    </xf>
    <xf numFmtId="0" fontId="11" fillId="0" borderId="18" xfId="0" applyFont="1" applyFill="1" applyBorder="1" applyAlignment="1">
      <alignment horizontal="center" vertical="center" textRotation="90" wrapText="1"/>
    </xf>
    <xf numFmtId="0" fontId="11" fillId="0" borderId="15" xfId="0" applyFont="1" applyFill="1" applyBorder="1" applyAlignment="1">
      <alignment horizontal="center" vertical="center" textRotation="90" wrapText="1"/>
    </xf>
    <xf numFmtId="0" fontId="11" fillId="0" borderId="12" xfId="0" applyFont="1" applyFill="1" applyBorder="1" applyAlignment="1">
      <alignment horizontal="center" vertical="center" textRotation="90" wrapText="1"/>
    </xf>
    <xf numFmtId="0" fontId="11" fillId="0" borderId="13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textRotation="90" wrapText="1"/>
    </xf>
    <xf numFmtId="0" fontId="15" fillId="0" borderId="3" xfId="0" applyFont="1" applyFill="1" applyBorder="1" applyAlignment="1">
      <alignment horizontal="center" vertical="center" textRotation="90" wrapText="1"/>
    </xf>
    <xf numFmtId="0" fontId="15" fillId="0" borderId="4" xfId="0" applyFont="1" applyFill="1" applyBorder="1" applyAlignment="1">
      <alignment horizontal="center" vertical="center" textRotation="90" wrapText="1"/>
    </xf>
    <xf numFmtId="0" fontId="15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17298</xdr:rowOff>
    </xdr:from>
    <xdr:to>
      <xdr:col>16</xdr:col>
      <xdr:colOff>304801</xdr:colOff>
      <xdr:row>37</xdr:row>
      <xdr:rowOff>20801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503199" y="-1485900"/>
          <a:ext cx="7052003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R27" sqref="R2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T116"/>
  <sheetViews>
    <sheetView view="pageBreakPreview" topLeftCell="A58" zoomScale="60" zoomScaleNormal="70" workbookViewId="0">
      <selection activeCell="AI66" sqref="AI66"/>
    </sheetView>
  </sheetViews>
  <sheetFormatPr defaultRowHeight="15.75" x14ac:dyDescent="0.25"/>
  <cols>
    <col min="1" max="1" width="14.85546875" style="1" customWidth="1"/>
    <col min="2" max="2" width="30.7109375" style="1" customWidth="1"/>
    <col min="3" max="3" width="4.28515625" style="1" customWidth="1"/>
    <col min="4" max="4" width="5" style="1" customWidth="1"/>
    <col min="5" max="5" width="13.7109375" style="1" customWidth="1"/>
    <col min="6" max="6" width="5.28515625" style="1" customWidth="1"/>
    <col min="7" max="7" width="6.5703125" style="1" customWidth="1"/>
    <col min="8" max="8" width="6.85546875" style="1" customWidth="1"/>
    <col min="9" max="9" width="7.5703125" style="45" customWidth="1"/>
    <col min="10" max="10" width="6.85546875" style="5" customWidth="1"/>
    <col min="11" max="11" width="8.42578125" style="6" customWidth="1"/>
    <col min="12" max="12" width="7.85546875" style="1" customWidth="1"/>
    <col min="13" max="13" width="8.5703125" style="43" bestFit="1" customWidth="1"/>
    <col min="14" max="14" width="8" style="1" customWidth="1"/>
    <col min="15" max="15" width="8.85546875" style="43" customWidth="1"/>
    <col min="16" max="16" width="6" style="1" customWidth="1"/>
    <col min="17" max="17" width="7.7109375" style="45" customWidth="1"/>
    <col min="18" max="19" width="8.85546875" style="1" customWidth="1"/>
    <col min="20" max="25" width="8.5703125" style="17" bestFit="1" customWidth="1"/>
    <col min="26" max="27" width="8.5703125" style="1" bestFit="1" customWidth="1"/>
    <col min="28" max="28" width="10.140625" style="1" bestFit="1" customWidth="1"/>
    <col min="29" max="16384" width="9.140625" style="1"/>
  </cols>
  <sheetData>
    <row r="1" spans="1:32" s="2" customFormat="1" ht="108" customHeight="1" x14ac:dyDescent="0.25">
      <c r="A1" s="111" t="s">
        <v>0</v>
      </c>
      <c r="B1" s="112" t="s">
        <v>86</v>
      </c>
      <c r="C1" s="115" t="s">
        <v>87</v>
      </c>
      <c r="D1" s="116"/>
      <c r="E1" s="115" t="s">
        <v>98</v>
      </c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6"/>
      <c r="T1" s="80" t="s">
        <v>61</v>
      </c>
      <c r="U1" s="80"/>
      <c r="V1" s="80"/>
      <c r="W1" s="80"/>
      <c r="X1" s="80"/>
      <c r="Y1" s="80"/>
      <c r="Z1" s="80"/>
      <c r="AA1" s="80"/>
      <c r="AB1" s="80"/>
      <c r="AF1" s="2" t="s">
        <v>123</v>
      </c>
    </row>
    <row r="2" spans="1:32" s="2" customFormat="1" ht="15.75" customHeight="1" x14ac:dyDescent="0.25">
      <c r="A2" s="111"/>
      <c r="B2" s="113"/>
      <c r="C2" s="76" t="s">
        <v>63</v>
      </c>
      <c r="D2" s="76" t="s">
        <v>62</v>
      </c>
      <c r="E2" s="76" t="s">
        <v>88</v>
      </c>
      <c r="F2" s="76" t="s">
        <v>89</v>
      </c>
      <c r="G2" s="76" t="s">
        <v>96</v>
      </c>
      <c r="H2" s="99" t="s">
        <v>99</v>
      </c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1"/>
      <c r="T2" s="79" t="s">
        <v>1</v>
      </c>
      <c r="U2" s="79"/>
      <c r="V2" s="79" t="s">
        <v>2</v>
      </c>
      <c r="W2" s="79"/>
      <c r="X2" s="79" t="s">
        <v>3</v>
      </c>
      <c r="Y2" s="79"/>
      <c r="Z2" s="80" t="s">
        <v>4</v>
      </c>
      <c r="AA2" s="80"/>
      <c r="AB2" s="80"/>
    </row>
    <row r="3" spans="1:32" s="2" customFormat="1" ht="18.75" customHeight="1" x14ac:dyDescent="0.25">
      <c r="A3" s="111"/>
      <c r="B3" s="113"/>
      <c r="C3" s="77"/>
      <c r="D3" s="77"/>
      <c r="E3" s="77"/>
      <c r="F3" s="77"/>
      <c r="G3" s="77"/>
      <c r="H3" s="81" t="s">
        <v>97</v>
      </c>
      <c r="I3" s="82"/>
      <c r="J3" s="110" t="s">
        <v>95</v>
      </c>
      <c r="K3" s="110"/>
      <c r="L3" s="110"/>
      <c r="M3" s="110"/>
      <c r="N3" s="110"/>
      <c r="O3" s="110"/>
      <c r="P3" s="106" t="s">
        <v>94</v>
      </c>
      <c r="Q3" s="106"/>
      <c r="R3" s="107" t="s">
        <v>91</v>
      </c>
      <c r="S3" s="107" t="s">
        <v>90</v>
      </c>
      <c r="T3" s="7"/>
      <c r="U3" s="7"/>
      <c r="V3" s="7"/>
      <c r="W3" s="7"/>
      <c r="X3" s="7"/>
      <c r="Y3" s="7"/>
      <c r="Z3" s="19"/>
      <c r="AA3" s="19"/>
      <c r="AB3" s="19"/>
    </row>
    <row r="4" spans="1:32" s="2" customFormat="1" ht="30.75" customHeight="1" x14ac:dyDescent="0.25">
      <c r="A4" s="111"/>
      <c r="B4" s="113"/>
      <c r="C4" s="77"/>
      <c r="D4" s="77"/>
      <c r="E4" s="77"/>
      <c r="F4" s="77"/>
      <c r="G4" s="77"/>
      <c r="H4" s="83"/>
      <c r="I4" s="84"/>
      <c r="J4" s="87" t="s">
        <v>84</v>
      </c>
      <c r="K4" s="88"/>
      <c r="L4" s="93" t="s">
        <v>85</v>
      </c>
      <c r="M4" s="94"/>
      <c r="N4" s="81" t="s">
        <v>5</v>
      </c>
      <c r="O4" s="82"/>
      <c r="P4" s="106"/>
      <c r="Q4" s="106"/>
      <c r="R4" s="108"/>
      <c r="S4" s="108"/>
      <c r="T4" s="7" t="s">
        <v>6</v>
      </c>
      <c r="U4" s="7" t="s">
        <v>7</v>
      </c>
      <c r="V4" s="7" t="s">
        <v>8</v>
      </c>
      <c r="W4" s="7" t="s">
        <v>9</v>
      </c>
      <c r="X4" s="7" t="s">
        <v>10</v>
      </c>
      <c r="Y4" s="7" t="s">
        <v>11</v>
      </c>
      <c r="Z4" s="19" t="s">
        <v>12</v>
      </c>
      <c r="AA4" s="19" t="s">
        <v>13</v>
      </c>
      <c r="AB4" s="19"/>
    </row>
    <row r="5" spans="1:32" s="2" customFormat="1" ht="18.75" customHeight="1" x14ac:dyDescent="0.25">
      <c r="A5" s="111"/>
      <c r="B5" s="113"/>
      <c r="C5" s="77"/>
      <c r="D5" s="77"/>
      <c r="E5" s="77"/>
      <c r="F5" s="77"/>
      <c r="G5" s="77"/>
      <c r="H5" s="83"/>
      <c r="I5" s="84"/>
      <c r="J5" s="89"/>
      <c r="K5" s="90"/>
      <c r="L5" s="95"/>
      <c r="M5" s="96"/>
      <c r="N5" s="83"/>
      <c r="O5" s="84"/>
      <c r="P5" s="106"/>
      <c r="Q5" s="106"/>
      <c r="R5" s="108"/>
      <c r="S5" s="108"/>
      <c r="T5" s="7"/>
      <c r="U5" s="7"/>
      <c r="V5" s="7"/>
      <c r="W5" s="7"/>
      <c r="X5" s="7"/>
      <c r="Y5" s="7"/>
      <c r="Z5" s="19"/>
      <c r="AA5" s="19"/>
      <c r="AB5" s="19"/>
    </row>
    <row r="6" spans="1:32" s="2" customFormat="1" x14ac:dyDescent="0.25">
      <c r="A6" s="111"/>
      <c r="B6" s="113"/>
      <c r="C6" s="77"/>
      <c r="D6" s="77"/>
      <c r="E6" s="77"/>
      <c r="F6" s="77"/>
      <c r="G6" s="77"/>
      <c r="H6" s="85"/>
      <c r="I6" s="86"/>
      <c r="J6" s="91"/>
      <c r="K6" s="92"/>
      <c r="L6" s="97"/>
      <c r="M6" s="98"/>
      <c r="N6" s="85"/>
      <c r="O6" s="86"/>
      <c r="P6" s="106"/>
      <c r="Q6" s="106"/>
      <c r="R6" s="108"/>
      <c r="S6" s="108"/>
      <c r="T6" s="7"/>
      <c r="U6" s="7"/>
      <c r="V6" s="7"/>
      <c r="W6" s="7"/>
      <c r="X6" s="7"/>
      <c r="Y6" s="7"/>
      <c r="Z6" s="19"/>
      <c r="AA6" s="19"/>
      <c r="AB6" s="19"/>
    </row>
    <row r="7" spans="1:32" s="2" customFormat="1" ht="24" x14ac:dyDescent="0.25">
      <c r="A7" s="111"/>
      <c r="B7" s="114"/>
      <c r="C7" s="78"/>
      <c r="D7" s="78"/>
      <c r="E7" s="78"/>
      <c r="F7" s="78"/>
      <c r="G7" s="78"/>
      <c r="H7" s="18" t="s">
        <v>92</v>
      </c>
      <c r="I7" s="44" t="s">
        <v>93</v>
      </c>
      <c r="J7" s="18" t="s">
        <v>92</v>
      </c>
      <c r="K7" s="42" t="s">
        <v>93</v>
      </c>
      <c r="L7" s="18" t="s">
        <v>92</v>
      </c>
      <c r="M7" s="42" t="s">
        <v>93</v>
      </c>
      <c r="N7" s="18" t="s">
        <v>92</v>
      </c>
      <c r="O7" s="42" t="s">
        <v>93</v>
      </c>
      <c r="P7" s="18" t="s">
        <v>92</v>
      </c>
      <c r="Q7" s="44" t="s">
        <v>93</v>
      </c>
      <c r="R7" s="109"/>
      <c r="S7" s="109"/>
      <c r="T7" s="7">
        <v>16</v>
      </c>
      <c r="U7" s="7">
        <v>23</v>
      </c>
      <c r="V7" s="7">
        <v>16</v>
      </c>
      <c r="W7" s="7">
        <v>19</v>
      </c>
      <c r="X7" s="7">
        <v>11</v>
      </c>
      <c r="Y7" s="7">
        <v>16</v>
      </c>
      <c r="Z7" s="19">
        <v>10</v>
      </c>
      <c r="AA7" s="19">
        <v>9</v>
      </c>
      <c r="AB7" s="19"/>
    </row>
    <row r="8" spans="1:32" s="2" customFormat="1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20">
        <v>8</v>
      </c>
      <c r="I8" s="38">
        <v>9</v>
      </c>
      <c r="J8" s="20">
        <v>10</v>
      </c>
      <c r="K8" s="4">
        <v>11</v>
      </c>
      <c r="L8" s="20">
        <v>12</v>
      </c>
      <c r="M8" s="4">
        <v>13</v>
      </c>
      <c r="N8" s="20">
        <v>14</v>
      </c>
      <c r="O8" s="4">
        <v>15</v>
      </c>
      <c r="P8" s="20">
        <v>16</v>
      </c>
      <c r="Q8" s="38">
        <v>17</v>
      </c>
      <c r="R8" s="19">
        <v>18</v>
      </c>
      <c r="S8" s="19">
        <v>19</v>
      </c>
      <c r="T8" s="7">
        <v>16</v>
      </c>
      <c r="U8" s="7">
        <v>23</v>
      </c>
      <c r="V8" s="7">
        <v>16</v>
      </c>
      <c r="W8" s="7">
        <v>23</v>
      </c>
      <c r="X8" s="7">
        <v>17</v>
      </c>
      <c r="Y8" s="7">
        <v>24</v>
      </c>
      <c r="Z8" s="19">
        <v>16</v>
      </c>
      <c r="AA8" s="19">
        <v>13</v>
      </c>
      <c r="AB8" s="19"/>
    </row>
    <row r="9" spans="1:32" s="22" customFormat="1" ht="35.25" customHeight="1" thickBot="1" x14ac:dyDescent="0.3">
      <c r="A9" s="21" t="s">
        <v>14</v>
      </c>
      <c r="B9" s="21" t="s">
        <v>162</v>
      </c>
      <c r="C9" s="61"/>
      <c r="D9" s="61"/>
      <c r="E9" s="61">
        <f t="shared" ref="E9:AB9" si="0">SUM(E19+E10+E23)</f>
        <v>1476</v>
      </c>
      <c r="F9" s="61">
        <f t="shared" si="0"/>
        <v>0</v>
      </c>
      <c r="G9" s="61">
        <f t="shared" si="0"/>
        <v>1404</v>
      </c>
      <c r="H9" s="61">
        <f t="shared" si="0"/>
        <v>1404</v>
      </c>
      <c r="I9" s="62">
        <f t="shared" si="0"/>
        <v>0</v>
      </c>
      <c r="J9" s="61">
        <f t="shared" si="0"/>
        <v>787</v>
      </c>
      <c r="K9" s="62">
        <f t="shared" si="0"/>
        <v>0</v>
      </c>
      <c r="L9" s="61">
        <f t="shared" si="0"/>
        <v>617</v>
      </c>
      <c r="M9" s="62">
        <f t="shared" si="0"/>
        <v>0</v>
      </c>
      <c r="N9" s="61">
        <f t="shared" si="0"/>
        <v>0</v>
      </c>
      <c r="O9" s="62">
        <f t="shared" si="0"/>
        <v>0</v>
      </c>
      <c r="P9" s="61">
        <f t="shared" si="0"/>
        <v>0</v>
      </c>
      <c r="Q9" s="62">
        <f t="shared" si="0"/>
        <v>0</v>
      </c>
      <c r="R9" s="61">
        <f t="shared" si="0"/>
        <v>48</v>
      </c>
      <c r="S9" s="61">
        <f t="shared" si="0"/>
        <v>24</v>
      </c>
      <c r="T9" s="61">
        <f t="shared" si="0"/>
        <v>576</v>
      </c>
      <c r="U9" s="61">
        <f t="shared" si="0"/>
        <v>828</v>
      </c>
      <c r="V9" s="61">
        <f t="shared" si="0"/>
        <v>0</v>
      </c>
      <c r="W9" s="61">
        <f t="shared" si="0"/>
        <v>0</v>
      </c>
      <c r="X9" s="61">
        <f t="shared" si="0"/>
        <v>0</v>
      </c>
      <c r="Y9" s="61">
        <f t="shared" si="0"/>
        <v>0</v>
      </c>
      <c r="Z9" s="61">
        <f t="shared" si="0"/>
        <v>0</v>
      </c>
      <c r="AA9" s="61">
        <f t="shared" si="0"/>
        <v>0</v>
      </c>
      <c r="AB9" s="61">
        <f t="shared" si="0"/>
        <v>0</v>
      </c>
    </row>
    <row r="10" spans="1:32" s="22" customFormat="1" ht="35.25" customHeight="1" thickBot="1" x14ac:dyDescent="0.3">
      <c r="A10" s="23" t="s">
        <v>125</v>
      </c>
      <c r="B10" s="24" t="s">
        <v>126</v>
      </c>
      <c r="C10" s="8"/>
      <c r="D10" s="8"/>
      <c r="E10" s="8">
        <f>SUM(E11:E18)</f>
        <v>642</v>
      </c>
      <c r="F10" s="8">
        <f t="shared" ref="F10:AB10" si="1">SUM(F11:F18)</f>
        <v>0</v>
      </c>
      <c r="G10" s="8">
        <f t="shared" si="1"/>
        <v>624</v>
      </c>
      <c r="H10" s="8">
        <f t="shared" si="1"/>
        <v>624</v>
      </c>
      <c r="I10" s="8">
        <f t="shared" si="1"/>
        <v>0</v>
      </c>
      <c r="J10" s="8">
        <f t="shared" si="1"/>
        <v>246</v>
      </c>
      <c r="K10" s="8">
        <f t="shared" si="1"/>
        <v>0</v>
      </c>
      <c r="L10" s="8">
        <f t="shared" si="1"/>
        <v>378</v>
      </c>
      <c r="M10" s="8">
        <f t="shared" si="1"/>
        <v>0</v>
      </c>
      <c r="N10" s="8">
        <f t="shared" si="1"/>
        <v>0</v>
      </c>
      <c r="O10" s="8">
        <f t="shared" si="1"/>
        <v>0</v>
      </c>
      <c r="P10" s="8">
        <f t="shared" si="1"/>
        <v>0</v>
      </c>
      <c r="Q10" s="8">
        <f t="shared" si="1"/>
        <v>0</v>
      </c>
      <c r="R10" s="8">
        <f t="shared" si="1"/>
        <v>12</v>
      </c>
      <c r="S10" s="8">
        <f t="shared" si="1"/>
        <v>6</v>
      </c>
      <c r="T10" s="8">
        <f t="shared" si="1"/>
        <v>293</v>
      </c>
      <c r="U10" s="8">
        <f t="shared" si="1"/>
        <v>331</v>
      </c>
      <c r="V10" s="8">
        <f t="shared" si="1"/>
        <v>0</v>
      </c>
      <c r="W10" s="8">
        <f t="shared" si="1"/>
        <v>0</v>
      </c>
      <c r="X10" s="8">
        <f t="shared" si="1"/>
        <v>0</v>
      </c>
      <c r="Y10" s="8">
        <f t="shared" si="1"/>
        <v>0</v>
      </c>
      <c r="Z10" s="8">
        <f t="shared" si="1"/>
        <v>0</v>
      </c>
      <c r="AA10" s="8">
        <f t="shared" si="1"/>
        <v>0</v>
      </c>
      <c r="AB10" s="8">
        <f t="shared" si="1"/>
        <v>0</v>
      </c>
    </row>
    <row r="11" spans="1:32" s="16" customFormat="1" ht="15" customHeight="1" x14ac:dyDescent="0.25">
      <c r="A11" s="48" t="s">
        <v>127</v>
      </c>
      <c r="B11" s="25" t="s">
        <v>81</v>
      </c>
      <c r="C11" s="55">
        <v>2</v>
      </c>
      <c r="D11" s="55"/>
      <c r="E11" s="55">
        <f>G11+F11+R11+S11</f>
        <v>96</v>
      </c>
      <c r="F11" s="55"/>
      <c r="G11" s="55">
        <f>H11+I11</f>
        <v>78</v>
      </c>
      <c r="H11" s="55">
        <f>J11+L11+N11</f>
        <v>78</v>
      </c>
      <c r="I11" s="13">
        <f>K11+M11+O11</f>
        <v>0</v>
      </c>
      <c r="J11" s="55">
        <v>40</v>
      </c>
      <c r="K11" s="13"/>
      <c r="L11" s="55">
        <v>38</v>
      </c>
      <c r="M11" s="13"/>
      <c r="N11" s="55"/>
      <c r="O11" s="13"/>
      <c r="P11" s="55"/>
      <c r="Q11" s="13"/>
      <c r="R11" s="55">
        <v>12</v>
      </c>
      <c r="S11" s="55">
        <v>6</v>
      </c>
      <c r="T11" s="55">
        <v>32</v>
      </c>
      <c r="U11" s="55">
        <v>46</v>
      </c>
      <c r="V11" s="55"/>
      <c r="W11" s="55"/>
      <c r="X11" s="55"/>
      <c r="Y11" s="55"/>
      <c r="Z11" s="55"/>
      <c r="AA11" s="55"/>
      <c r="AB11" s="55"/>
    </row>
    <row r="12" spans="1:32" s="16" customFormat="1" ht="15" customHeight="1" x14ac:dyDescent="0.25">
      <c r="A12" s="48" t="s">
        <v>128</v>
      </c>
      <c r="B12" s="57" t="s">
        <v>82</v>
      </c>
      <c r="C12" s="58"/>
      <c r="D12" s="58">
        <v>2</v>
      </c>
      <c r="E12" s="55">
        <f t="shared" ref="E12" si="2">G12+F12+R12+S12</f>
        <v>117</v>
      </c>
      <c r="F12" s="58"/>
      <c r="G12" s="55">
        <f t="shared" ref="G12:G16" si="3">H12+I12</f>
        <v>117</v>
      </c>
      <c r="H12" s="58">
        <f t="shared" ref="H12:I18" si="4">J12+L12+N12</f>
        <v>117</v>
      </c>
      <c r="I12" s="26">
        <f t="shared" si="4"/>
        <v>0</v>
      </c>
      <c r="J12" s="58">
        <v>56</v>
      </c>
      <c r="K12" s="26"/>
      <c r="L12" s="58">
        <v>61</v>
      </c>
      <c r="M12" s="26"/>
      <c r="N12" s="58"/>
      <c r="O12" s="26"/>
      <c r="P12" s="58"/>
      <c r="Q12" s="26"/>
      <c r="R12" s="58"/>
      <c r="S12" s="58"/>
      <c r="T12" s="58">
        <v>48</v>
      </c>
      <c r="U12" s="58">
        <v>69</v>
      </c>
      <c r="V12" s="58"/>
      <c r="W12" s="58"/>
      <c r="X12" s="58"/>
      <c r="Y12" s="58"/>
      <c r="Z12" s="58"/>
      <c r="AA12" s="58"/>
      <c r="AB12" s="58"/>
    </row>
    <row r="13" spans="1:32" s="16" customFormat="1" ht="15" customHeight="1" x14ac:dyDescent="0.25">
      <c r="A13" s="48" t="s">
        <v>129</v>
      </c>
      <c r="B13" s="49" t="s">
        <v>130</v>
      </c>
      <c r="C13" s="12"/>
      <c r="D13" s="12">
        <v>1</v>
      </c>
      <c r="E13" s="55">
        <f>G13+F13+R13+S13</f>
        <v>39</v>
      </c>
      <c r="F13" s="12"/>
      <c r="G13" s="55">
        <f>H13+I13</f>
        <v>39</v>
      </c>
      <c r="H13" s="12">
        <f>J13+L13+N13</f>
        <v>39</v>
      </c>
      <c r="I13" s="26">
        <f>K13+M13+O13</f>
        <v>0</v>
      </c>
      <c r="J13" s="12">
        <v>29</v>
      </c>
      <c r="K13" s="30"/>
      <c r="L13" s="12">
        <v>10</v>
      </c>
      <c r="M13" s="30"/>
      <c r="N13" s="12"/>
      <c r="O13" s="30"/>
      <c r="P13" s="12"/>
      <c r="Q13" s="30"/>
      <c r="R13" s="12"/>
      <c r="S13" s="12"/>
      <c r="T13" s="12">
        <v>39</v>
      </c>
      <c r="U13" s="12"/>
      <c r="V13" s="12"/>
      <c r="W13" s="12"/>
      <c r="X13" s="12"/>
      <c r="Y13" s="12"/>
      <c r="Z13" s="12"/>
      <c r="AA13" s="12"/>
      <c r="AB13" s="12"/>
    </row>
    <row r="14" spans="1:32" s="16" customFormat="1" ht="15" customHeight="1" x14ac:dyDescent="0.25">
      <c r="A14" s="48" t="s">
        <v>131</v>
      </c>
      <c r="B14" s="57" t="s">
        <v>15</v>
      </c>
      <c r="C14" s="58"/>
      <c r="D14" s="58">
        <v>2</v>
      </c>
      <c r="E14" s="55">
        <v>117</v>
      </c>
      <c r="F14" s="58"/>
      <c r="G14" s="55">
        <f t="shared" si="3"/>
        <v>117</v>
      </c>
      <c r="H14" s="58">
        <f t="shared" si="4"/>
        <v>117</v>
      </c>
      <c r="I14" s="26">
        <f t="shared" si="4"/>
        <v>0</v>
      </c>
      <c r="J14" s="58">
        <v>2</v>
      </c>
      <c r="K14" s="26"/>
      <c r="L14" s="58">
        <v>115</v>
      </c>
      <c r="M14" s="26"/>
      <c r="N14" s="58"/>
      <c r="O14" s="26"/>
      <c r="P14" s="58"/>
      <c r="Q14" s="26"/>
      <c r="R14" s="58" t="s">
        <v>171</v>
      </c>
      <c r="S14" s="58"/>
      <c r="T14" s="58">
        <v>48</v>
      </c>
      <c r="U14" s="58">
        <v>69</v>
      </c>
      <c r="V14" s="58"/>
      <c r="W14" s="58"/>
      <c r="X14" s="58"/>
      <c r="Y14" s="58"/>
      <c r="Z14" s="58"/>
      <c r="AA14" s="58"/>
      <c r="AB14" s="58"/>
    </row>
    <row r="15" spans="1:32" s="16" customFormat="1" ht="15" customHeight="1" x14ac:dyDescent="0.25">
      <c r="A15" s="48" t="s">
        <v>132</v>
      </c>
      <c r="B15" s="57" t="s">
        <v>100</v>
      </c>
      <c r="C15" s="58"/>
      <c r="D15" s="58">
        <v>2</v>
      </c>
      <c r="E15" s="55">
        <f>G15+F15+R15+S15</f>
        <v>39</v>
      </c>
      <c r="F15" s="58"/>
      <c r="G15" s="55">
        <f>H15+I15</f>
        <v>39</v>
      </c>
      <c r="H15" s="58">
        <f>J15+L15+N15</f>
        <v>39</v>
      </c>
      <c r="I15" s="26">
        <f>K15+M15+O15</f>
        <v>0</v>
      </c>
      <c r="J15" s="58">
        <v>29</v>
      </c>
      <c r="K15" s="26"/>
      <c r="L15" s="58">
        <v>10</v>
      </c>
      <c r="M15" s="26"/>
      <c r="N15" s="58"/>
      <c r="O15" s="26"/>
      <c r="P15" s="58"/>
      <c r="Q15" s="26"/>
      <c r="R15" s="58"/>
      <c r="S15" s="58"/>
      <c r="T15" s="58"/>
      <c r="U15" s="58">
        <v>39</v>
      </c>
      <c r="V15" s="58"/>
      <c r="W15" s="58"/>
      <c r="X15" s="58"/>
      <c r="Y15" s="58"/>
      <c r="Z15" s="58"/>
      <c r="AA15" s="58"/>
      <c r="AB15" s="58"/>
    </row>
    <row r="16" spans="1:32" s="16" customFormat="1" ht="15" customHeight="1" x14ac:dyDescent="0.25">
      <c r="A16" s="48" t="s">
        <v>133</v>
      </c>
      <c r="B16" s="57" t="s">
        <v>179</v>
      </c>
      <c r="C16" s="58"/>
      <c r="D16" s="58">
        <v>1</v>
      </c>
      <c r="E16" s="55">
        <f t="shared" ref="E16" si="5">G16+F16+R16+S16</f>
        <v>78</v>
      </c>
      <c r="F16" s="58"/>
      <c r="G16" s="55">
        <f t="shared" si="3"/>
        <v>78</v>
      </c>
      <c r="H16" s="58">
        <f t="shared" si="4"/>
        <v>78</v>
      </c>
      <c r="I16" s="26">
        <f t="shared" si="4"/>
        <v>0</v>
      </c>
      <c r="J16" s="58">
        <v>54</v>
      </c>
      <c r="K16" s="26"/>
      <c r="L16" s="58">
        <v>24</v>
      </c>
      <c r="M16" s="26"/>
      <c r="N16" s="58"/>
      <c r="O16" s="26"/>
      <c r="P16" s="58"/>
      <c r="Q16" s="26"/>
      <c r="R16" s="58"/>
      <c r="S16" s="58"/>
      <c r="T16" s="58">
        <v>78</v>
      </c>
      <c r="U16" s="58"/>
      <c r="V16" s="58"/>
      <c r="W16" s="58"/>
      <c r="X16" s="58"/>
      <c r="Y16" s="58"/>
      <c r="Z16" s="58"/>
      <c r="AA16" s="58"/>
      <c r="AB16" s="58"/>
    </row>
    <row r="17" spans="1:28" s="16" customFormat="1" ht="15" customHeight="1" x14ac:dyDescent="0.25">
      <c r="A17" s="48" t="s">
        <v>134</v>
      </c>
      <c r="B17" s="57" t="s">
        <v>17</v>
      </c>
      <c r="C17" s="58"/>
      <c r="D17" s="58">
        <v>1.2</v>
      </c>
      <c r="E17" s="55">
        <f>G17+F17+R17+S17</f>
        <v>117</v>
      </c>
      <c r="F17" s="58"/>
      <c r="G17" s="55">
        <f>H17+I17</f>
        <v>117</v>
      </c>
      <c r="H17" s="58">
        <f t="shared" si="4"/>
        <v>117</v>
      </c>
      <c r="I17" s="26">
        <f t="shared" si="4"/>
        <v>0</v>
      </c>
      <c r="J17" s="58">
        <v>5</v>
      </c>
      <c r="K17" s="26"/>
      <c r="L17" s="58">
        <v>112</v>
      </c>
      <c r="M17" s="26"/>
      <c r="N17" s="58"/>
      <c r="O17" s="26"/>
      <c r="P17" s="58"/>
      <c r="Q17" s="26"/>
      <c r="R17" s="58"/>
      <c r="S17" s="58"/>
      <c r="T17" s="58">
        <v>48</v>
      </c>
      <c r="U17" s="58">
        <v>69</v>
      </c>
      <c r="V17" s="58"/>
      <c r="W17" s="58"/>
      <c r="X17" s="58"/>
      <c r="Y17" s="58"/>
      <c r="Z17" s="58"/>
      <c r="AA17" s="58"/>
      <c r="AB17" s="58"/>
    </row>
    <row r="18" spans="1:28" s="16" customFormat="1" ht="15" customHeight="1" thickBot="1" x14ac:dyDescent="0.3">
      <c r="A18" s="48" t="s">
        <v>135</v>
      </c>
      <c r="B18" s="57" t="s">
        <v>18</v>
      </c>
      <c r="C18" s="58"/>
      <c r="D18" s="58">
        <v>2</v>
      </c>
      <c r="E18" s="55">
        <f>G18+F18+R18+S18</f>
        <v>39</v>
      </c>
      <c r="F18" s="58"/>
      <c r="G18" s="55">
        <f>H18+I18</f>
        <v>39</v>
      </c>
      <c r="H18" s="58">
        <f t="shared" si="4"/>
        <v>39</v>
      </c>
      <c r="I18" s="26">
        <f t="shared" si="4"/>
        <v>0</v>
      </c>
      <c r="J18" s="58">
        <v>31</v>
      </c>
      <c r="K18" s="26"/>
      <c r="L18" s="58">
        <v>8</v>
      </c>
      <c r="M18" s="26"/>
      <c r="N18" s="58"/>
      <c r="O18" s="26"/>
      <c r="P18" s="58"/>
      <c r="Q18" s="26"/>
      <c r="R18" s="58"/>
      <c r="S18" s="58"/>
      <c r="T18" s="58"/>
      <c r="U18" s="58">
        <v>39</v>
      </c>
      <c r="V18" s="58"/>
      <c r="W18" s="58"/>
      <c r="X18" s="58"/>
      <c r="Y18" s="58"/>
      <c r="Z18" s="58"/>
      <c r="AA18" s="58"/>
      <c r="AB18" s="58"/>
    </row>
    <row r="19" spans="1:28" s="22" customFormat="1" ht="48" customHeight="1" thickBot="1" x14ac:dyDescent="0.3">
      <c r="A19" s="23" t="s">
        <v>136</v>
      </c>
      <c r="B19" s="24" t="s">
        <v>137</v>
      </c>
      <c r="C19" s="8"/>
      <c r="D19" s="8"/>
      <c r="E19" s="8">
        <f t="shared" ref="E19:AB19" si="6">SUM(E20:E22)</f>
        <v>522</v>
      </c>
      <c r="F19" s="8">
        <f t="shared" si="6"/>
        <v>0</v>
      </c>
      <c r="G19" s="8">
        <f t="shared" si="6"/>
        <v>468</v>
      </c>
      <c r="H19" s="8">
        <f t="shared" si="6"/>
        <v>468</v>
      </c>
      <c r="I19" s="8">
        <f t="shared" si="6"/>
        <v>0</v>
      </c>
      <c r="J19" s="8">
        <f t="shared" si="6"/>
        <v>360</v>
      </c>
      <c r="K19" s="8">
        <f t="shared" si="6"/>
        <v>0</v>
      </c>
      <c r="L19" s="8">
        <f t="shared" si="6"/>
        <v>108</v>
      </c>
      <c r="M19" s="8">
        <f t="shared" si="6"/>
        <v>0</v>
      </c>
      <c r="N19" s="8">
        <f t="shared" si="6"/>
        <v>0</v>
      </c>
      <c r="O19" s="8">
        <f t="shared" si="6"/>
        <v>0</v>
      </c>
      <c r="P19" s="8">
        <f t="shared" si="6"/>
        <v>0</v>
      </c>
      <c r="Q19" s="8">
        <f t="shared" si="6"/>
        <v>0</v>
      </c>
      <c r="R19" s="8">
        <f t="shared" si="6"/>
        <v>36</v>
      </c>
      <c r="S19" s="8">
        <f t="shared" si="6"/>
        <v>18</v>
      </c>
      <c r="T19" s="8">
        <f t="shared" si="6"/>
        <v>175</v>
      </c>
      <c r="U19" s="8">
        <f t="shared" si="6"/>
        <v>293</v>
      </c>
      <c r="V19" s="8">
        <f t="shared" si="6"/>
        <v>0</v>
      </c>
      <c r="W19" s="8">
        <f t="shared" si="6"/>
        <v>0</v>
      </c>
      <c r="X19" s="8">
        <f t="shared" si="6"/>
        <v>0</v>
      </c>
      <c r="Y19" s="8">
        <f t="shared" si="6"/>
        <v>0</v>
      </c>
      <c r="Z19" s="8">
        <f t="shared" si="6"/>
        <v>0</v>
      </c>
      <c r="AA19" s="8">
        <f t="shared" si="6"/>
        <v>0</v>
      </c>
      <c r="AB19" s="8">
        <f t="shared" si="6"/>
        <v>0</v>
      </c>
    </row>
    <row r="20" spans="1:28" s="16" customFormat="1" x14ac:dyDescent="0.25">
      <c r="A20" s="48" t="s">
        <v>145</v>
      </c>
      <c r="B20" s="25" t="s">
        <v>19</v>
      </c>
      <c r="C20" s="55">
        <v>2</v>
      </c>
      <c r="D20" s="55"/>
      <c r="E20" s="55">
        <f>G20+F20+R20+S20</f>
        <v>252</v>
      </c>
      <c r="F20" s="55"/>
      <c r="G20" s="55">
        <f>H20+I20</f>
        <v>234</v>
      </c>
      <c r="H20" s="55">
        <f>J20+L20+N20</f>
        <v>234</v>
      </c>
      <c r="I20" s="13">
        <f t="shared" ref="I20" si="7">K20+M20+O20</f>
        <v>0</v>
      </c>
      <c r="J20" s="55">
        <v>186</v>
      </c>
      <c r="K20" s="13"/>
      <c r="L20" s="55">
        <v>48</v>
      </c>
      <c r="M20" s="13"/>
      <c r="N20" s="55"/>
      <c r="O20" s="13"/>
      <c r="P20" s="55"/>
      <c r="Q20" s="13"/>
      <c r="R20" s="55">
        <v>12</v>
      </c>
      <c r="S20" s="55">
        <v>6</v>
      </c>
      <c r="T20" s="55">
        <v>58</v>
      </c>
      <c r="U20" s="55">
        <v>176</v>
      </c>
      <c r="V20" s="55"/>
      <c r="W20" s="55"/>
      <c r="X20" s="55"/>
      <c r="Y20" s="55"/>
      <c r="Z20" s="55"/>
      <c r="AA20" s="55"/>
      <c r="AB20" s="55"/>
    </row>
    <row r="21" spans="1:28" s="29" customFormat="1" ht="32.25" customHeight="1" x14ac:dyDescent="0.25">
      <c r="A21" s="50" t="s">
        <v>138</v>
      </c>
      <c r="B21" s="57" t="s">
        <v>16</v>
      </c>
      <c r="C21" s="58">
        <v>1</v>
      </c>
      <c r="D21" s="58"/>
      <c r="E21" s="58">
        <f>G21+F21+R21+S21</f>
        <v>135</v>
      </c>
      <c r="F21" s="58"/>
      <c r="G21" s="58">
        <f>H21+I21</f>
        <v>117</v>
      </c>
      <c r="H21" s="58">
        <f>J21+L21+N21</f>
        <v>117</v>
      </c>
      <c r="I21" s="26">
        <f>K21+M21+O21</f>
        <v>0</v>
      </c>
      <c r="J21" s="58">
        <v>87</v>
      </c>
      <c r="K21" s="26"/>
      <c r="L21" s="58">
        <v>30</v>
      </c>
      <c r="M21" s="26"/>
      <c r="N21" s="58"/>
      <c r="O21" s="26"/>
      <c r="P21" s="58"/>
      <c r="Q21" s="26"/>
      <c r="R21" s="58">
        <v>12</v>
      </c>
      <c r="S21" s="58">
        <v>6</v>
      </c>
      <c r="T21" s="58">
        <v>117</v>
      </c>
      <c r="U21" s="57"/>
      <c r="V21" s="57"/>
      <c r="W21" s="57"/>
      <c r="X21" s="57"/>
      <c r="Y21" s="57"/>
      <c r="Z21" s="57"/>
      <c r="AA21" s="57"/>
      <c r="AB21" s="57"/>
    </row>
    <row r="22" spans="1:28" s="16" customFormat="1" ht="24.75" customHeight="1" thickBot="1" x14ac:dyDescent="0.3">
      <c r="A22" s="50" t="s">
        <v>139</v>
      </c>
      <c r="B22" s="57" t="s">
        <v>122</v>
      </c>
      <c r="C22" s="58">
        <v>2</v>
      </c>
      <c r="D22" s="58"/>
      <c r="E22" s="58">
        <f t="shared" ref="E22" si="8">G22+F22+R22+S22</f>
        <v>135</v>
      </c>
      <c r="F22" s="58"/>
      <c r="G22" s="58">
        <f t="shared" ref="G22" si="9">H22+I22</f>
        <v>117</v>
      </c>
      <c r="H22" s="58">
        <f t="shared" ref="H22:I22" si="10">J22+L22+N22</f>
        <v>117</v>
      </c>
      <c r="I22" s="26">
        <f t="shared" si="10"/>
        <v>0</v>
      </c>
      <c r="J22" s="58">
        <v>87</v>
      </c>
      <c r="K22" s="26"/>
      <c r="L22" s="58">
        <v>30</v>
      </c>
      <c r="M22" s="26"/>
      <c r="N22" s="58"/>
      <c r="O22" s="26"/>
      <c r="P22" s="58"/>
      <c r="Q22" s="26"/>
      <c r="R22" s="58">
        <v>12</v>
      </c>
      <c r="S22" s="58">
        <v>6</v>
      </c>
      <c r="T22" s="58"/>
      <c r="U22" s="58">
        <v>117</v>
      </c>
      <c r="V22" s="58"/>
      <c r="W22" s="58"/>
      <c r="X22" s="58"/>
      <c r="Y22" s="58"/>
      <c r="Z22" s="58"/>
      <c r="AA22" s="58"/>
      <c r="AB22" s="58"/>
    </row>
    <row r="23" spans="1:28" s="29" customFormat="1" ht="50.25" customHeight="1" thickBot="1" x14ac:dyDescent="0.3">
      <c r="A23" s="23" t="s">
        <v>140</v>
      </c>
      <c r="B23" s="24" t="s">
        <v>121</v>
      </c>
      <c r="C23" s="8"/>
      <c r="D23" s="8"/>
      <c r="E23" s="8">
        <f>E24+E25+E26+E27+E28</f>
        <v>312</v>
      </c>
      <c r="F23" s="8">
        <f t="shared" ref="F23:AB23" si="11">F24+F25+F26+F27+F28</f>
        <v>0</v>
      </c>
      <c r="G23" s="8">
        <f t="shared" si="11"/>
        <v>312</v>
      </c>
      <c r="H23" s="8">
        <f t="shared" si="11"/>
        <v>312</v>
      </c>
      <c r="I23" s="8">
        <f t="shared" si="11"/>
        <v>0</v>
      </c>
      <c r="J23" s="8">
        <f t="shared" si="11"/>
        <v>181</v>
      </c>
      <c r="K23" s="8">
        <f t="shared" si="11"/>
        <v>0</v>
      </c>
      <c r="L23" s="8">
        <f t="shared" si="11"/>
        <v>131</v>
      </c>
      <c r="M23" s="8">
        <f t="shared" si="11"/>
        <v>0</v>
      </c>
      <c r="N23" s="8">
        <f t="shared" si="11"/>
        <v>0</v>
      </c>
      <c r="O23" s="8">
        <f t="shared" si="11"/>
        <v>0</v>
      </c>
      <c r="P23" s="8">
        <f t="shared" si="11"/>
        <v>0</v>
      </c>
      <c r="Q23" s="8">
        <f t="shared" si="11"/>
        <v>0</v>
      </c>
      <c r="R23" s="8">
        <f t="shared" si="11"/>
        <v>0</v>
      </c>
      <c r="S23" s="8">
        <f t="shared" si="11"/>
        <v>0</v>
      </c>
      <c r="T23" s="8">
        <f t="shared" si="11"/>
        <v>108</v>
      </c>
      <c r="U23" s="8">
        <f t="shared" si="11"/>
        <v>204</v>
      </c>
      <c r="V23" s="8">
        <f t="shared" si="11"/>
        <v>0</v>
      </c>
      <c r="W23" s="8">
        <f t="shared" si="11"/>
        <v>0</v>
      </c>
      <c r="X23" s="8">
        <f t="shared" si="11"/>
        <v>0</v>
      </c>
      <c r="Y23" s="8">
        <f t="shared" si="11"/>
        <v>0</v>
      </c>
      <c r="Z23" s="8">
        <f t="shared" si="11"/>
        <v>0</v>
      </c>
      <c r="AA23" s="8">
        <f t="shared" si="11"/>
        <v>0</v>
      </c>
      <c r="AB23" s="8">
        <f t="shared" si="11"/>
        <v>0</v>
      </c>
    </row>
    <row r="24" spans="1:28" s="29" customFormat="1" ht="18" customHeight="1" x14ac:dyDescent="0.25">
      <c r="A24" s="57" t="s">
        <v>146</v>
      </c>
      <c r="B24" s="57" t="s">
        <v>72</v>
      </c>
      <c r="C24" s="57"/>
      <c r="D24" s="57">
        <v>2</v>
      </c>
      <c r="E24" s="55">
        <f t="shared" ref="E24:E28" si="12">G24+F24+R24+S24</f>
        <v>39</v>
      </c>
      <c r="F24" s="57"/>
      <c r="G24" s="55">
        <f t="shared" ref="G24:G29" si="13">H24+I24</f>
        <v>39</v>
      </c>
      <c r="H24" s="58">
        <f>J24+L24+N24</f>
        <v>39</v>
      </c>
      <c r="I24" s="57"/>
      <c r="J24" s="58">
        <v>27</v>
      </c>
      <c r="K24" s="58"/>
      <c r="L24" s="58">
        <v>12</v>
      </c>
      <c r="M24" s="57"/>
      <c r="N24" s="57"/>
      <c r="O24" s="57"/>
      <c r="P24" s="57"/>
      <c r="Q24" s="57"/>
      <c r="R24" s="57"/>
      <c r="S24" s="57"/>
      <c r="T24" s="57"/>
      <c r="U24" s="58">
        <v>39</v>
      </c>
      <c r="V24" s="57"/>
      <c r="W24" s="57"/>
      <c r="X24" s="57"/>
      <c r="Y24" s="57"/>
      <c r="Z24" s="57"/>
      <c r="AA24" s="57"/>
      <c r="AB24" s="57"/>
    </row>
    <row r="25" spans="1:28" s="16" customFormat="1" ht="15" customHeight="1" x14ac:dyDescent="0.25">
      <c r="A25" s="57" t="s">
        <v>141</v>
      </c>
      <c r="B25" s="57" t="s">
        <v>147</v>
      </c>
      <c r="C25" s="58"/>
      <c r="D25" s="58">
        <v>1</v>
      </c>
      <c r="E25" s="55">
        <f t="shared" si="12"/>
        <v>36</v>
      </c>
      <c r="F25" s="58"/>
      <c r="G25" s="55">
        <f t="shared" si="13"/>
        <v>36</v>
      </c>
      <c r="H25" s="58">
        <f>J25+L25+N25</f>
        <v>36</v>
      </c>
      <c r="I25" s="26">
        <f>K25+M25+O25</f>
        <v>0</v>
      </c>
      <c r="J25" s="58">
        <v>27</v>
      </c>
      <c r="K25" s="26"/>
      <c r="L25" s="58">
        <v>9</v>
      </c>
      <c r="M25" s="26"/>
      <c r="N25" s="58"/>
      <c r="O25" s="26"/>
      <c r="P25" s="58"/>
      <c r="Q25" s="26"/>
      <c r="R25" s="58"/>
      <c r="S25" s="58"/>
      <c r="T25" s="58">
        <v>36</v>
      </c>
      <c r="U25" s="58"/>
      <c r="V25" s="58"/>
      <c r="W25" s="58"/>
      <c r="X25" s="58"/>
      <c r="Y25" s="58"/>
      <c r="Z25" s="58"/>
      <c r="AA25" s="58"/>
      <c r="AB25" s="58"/>
    </row>
    <row r="26" spans="1:28" s="16" customFormat="1" ht="15" customHeight="1" x14ac:dyDescent="0.25">
      <c r="A26" s="57" t="s">
        <v>142</v>
      </c>
      <c r="B26" s="57" t="s">
        <v>148</v>
      </c>
      <c r="C26" s="58"/>
      <c r="D26" s="58">
        <v>1</v>
      </c>
      <c r="E26" s="55">
        <f t="shared" si="12"/>
        <v>72</v>
      </c>
      <c r="F26" s="58"/>
      <c r="G26" s="55">
        <f t="shared" si="13"/>
        <v>72</v>
      </c>
      <c r="H26" s="58">
        <f>J26+L26+N26</f>
        <v>72</v>
      </c>
      <c r="I26" s="26"/>
      <c r="J26" s="58">
        <v>42</v>
      </c>
      <c r="K26" s="26"/>
      <c r="L26" s="58">
        <v>30</v>
      </c>
      <c r="M26" s="26"/>
      <c r="N26" s="58"/>
      <c r="O26" s="26"/>
      <c r="P26" s="58"/>
      <c r="Q26" s="26"/>
      <c r="R26" s="58"/>
      <c r="S26" s="58"/>
      <c r="T26" s="58">
        <v>72</v>
      </c>
      <c r="U26" s="58"/>
      <c r="V26" s="58"/>
      <c r="W26" s="58"/>
      <c r="X26" s="58"/>
      <c r="Y26" s="58"/>
      <c r="Z26" s="58"/>
      <c r="AA26" s="58"/>
      <c r="AB26" s="58"/>
    </row>
    <row r="27" spans="1:28" s="16" customFormat="1" ht="31.5" x14ac:dyDescent="0.25">
      <c r="A27" s="50" t="s">
        <v>143</v>
      </c>
      <c r="B27" s="57" t="s">
        <v>149</v>
      </c>
      <c r="C27" s="58"/>
      <c r="D27" s="58">
        <v>2</v>
      </c>
      <c r="E27" s="55">
        <f t="shared" si="12"/>
        <v>72</v>
      </c>
      <c r="F27" s="58"/>
      <c r="G27" s="55">
        <f t="shared" si="13"/>
        <v>72</v>
      </c>
      <c r="H27" s="58">
        <f>J27+L27+N27</f>
        <v>72</v>
      </c>
      <c r="I27" s="26">
        <f t="shared" ref="I27" si="14">K27+M27+O27</f>
        <v>0</v>
      </c>
      <c r="J27" s="58">
        <v>42</v>
      </c>
      <c r="K27" s="26"/>
      <c r="L27" s="58">
        <v>30</v>
      </c>
      <c r="M27" s="26"/>
      <c r="N27" s="58"/>
      <c r="O27" s="26"/>
      <c r="P27" s="58"/>
      <c r="Q27" s="26"/>
      <c r="R27" s="58"/>
      <c r="S27" s="58"/>
      <c r="T27" s="58"/>
      <c r="U27" s="58">
        <v>72</v>
      </c>
      <c r="V27" s="58"/>
      <c r="W27" s="58"/>
      <c r="X27" s="58"/>
      <c r="Y27" s="58"/>
      <c r="Z27" s="58"/>
      <c r="AA27" s="58"/>
      <c r="AB27" s="58"/>
    </row>
    <row r="28" spans="1:28" s="16" customFormat="1" ht="47.25" customHeight="1" x14ac:dyDescent="0.25">
      <c r="A28" s="50" t="s">
        <v>144</v>
      </c>
      <c r="B28" s="57" t="s">
        <v>150</v>
      </c>
      <c r="C28" s="58"/>
      <c r="D28" s="58">
        <v>2</v>
      </c>
      <c r="E28" s="55">
        <f t="shared" si="12"/>
        <v>93</v>
      </c>
      <c r="F28" s="58"/>
      <c r="G28" s="55">
        <f t="shared" si="13"/>
        <v>93</v>
      </c>
      <c r="H28" s="58">
        <f>J28+L28+N28</f>
        <v>93</v>
      </c>
      <c r="I28" s="26"/>
      <c r="J28" s="58">
        <v>43</v>
      </c>
      <c r="K28" s="26"/>
      <c r="L28" s="58">
        <v>50</v>
      </c>
      <c r="M28" s="26"/>
      <c r="N28" s="58"/>
      <c r="O28" s="26"/>
      <c r="P28" s="58"/>
      <c r="Q28" s="26"/>
      <c r="R28" s="58"/>
      <c r="S28" s="58"/>
      <c r="T28" s="58"/>
      <c r="U28" s="58">
        <v>93</v>
      </c>
      <c r="V28" s="58"/>
      <c r="W28" s="58"/>
      <c r="X28" s="58"/>
      <c r="Y28" s="58"/>
      <c r="Z28" s="58"/>
      <c r="AA28" s="58"/>
      <c r="AB28" s="58"/>
    </row>
    <row r="29" spans="1:28" s="46" customFormat="1" ht="15" customHeight="1" x14ac:dyDescent="0.25">
      <c r="A29" s="57" t="s">
        <v>77</v>
      </c>
      <c r="B29" s="57" t="s">
        <v>78</v>
      </c>
      <c r="C29" s="58"/>
      <c r="D29" s="58"/>
      <c r="E29" s="58">
        <f t="shared" ref="E29" si="15">G29+F29</f>
        <v>0</v>
      </c>
      <c r="F29" s="58"/>
      <c r="G29" s="58">
        <f t="shared" si="13"/>
        <v>0</v>
      </c>
      <c r="H29" s="58"/>
      <c r="I29" s="26"/>
      <c r="J29" s="58"/>
      <c r="K29" s="26"/>
      <c r="L29" s="58"/>
      <c r="M29" s="26"/>
      <c r="N29" s="58"/>
      <c r="O29" s="26"/>
      <c r="P29" s="58"/>
      <c r="Q29" s="26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</row>
    <row r="30" spans="1:28" s="22" customFormat="1" ht="21" customHeight="1" thickBot="1" x14ac:dyDescent="0.3">
      <c r="A30" s="31"/>
      <c r="B30" s="32" t="s">
        <v>74</v>
      </c>
      <c r="C30" s="9">
        <v>4</v>
      </c>
      <c r="D30" s="9">
        <v>11</v>
      </c>
      <c r="E30" s="9"/>
      <c r="F30" s="9"/>
      <c r="G30" s="9"/>
      <c r="H30" s="9"/>
      <c r="I30" s="33"/>
      <c r="J30" s="9"/>
      <c r="K30" s="33"/>
      <c r="L30" s="9"/>
      <c r="M30" s="33"/>
      <c r="N30" s="9"/>
      <c r="O30" s="33"/>
      <c r="P30" s="9"/>
      <c r="Q30" s="33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</row>
    <row r="31" spans="1:28" s="22" customFormat="1" ht="35.25" customHeight="1" thickBot="1" x14ac:dyDescent="0.3">
      <c r="A31" s="21" t="s">
        <v>152</v>
      </c>
      <c r="B31" s="21" t="s">
        <v>163</v>
      </c>
      <c r="C31" s="61"/>
      <c r="D31" s="61"/>
      <c r="E31" s="61">
        <f t="shared" ref="E31:AA31" si="16">E32+E41+E57</f>
        <v>4176</v>
      </c>
      <c r="F31" s="61">
        <f t="shared" si="16"/>
        <v>368</v>
      </c>
      <c r="G31" s="61">
        <f t="shared" si="16"/>
        <v>2548</v>
      </c>
      <c r="H31" s="61">
        <f t="shared" si="16"/>
        <v>1529</v>
      </c>
      <c r="I31" s="61">
        <f t="shared" si="16"/>
        <v>1019</v>
      </c>
      <c r="J31" s="61">
        <f t="shared" si="16"/>
        <v>690</v>
      </c>
      <c r="K31" s="61">
        <f t="shared" si="16"/>
        <v>620</v>
      </c>
      <c r="L31" s="61">
        <f t="shared" si="16"/>
        <v>839</v>
      </c>
      <c r="M31" s="61">
        <f t="shared" si="16"/>
        <v>359</v>
      </c>
      <c r="N31" s="61">
        <f t="shared" si="16"/>
        <v>0</v>
      </c>
      <c r="O31" s="61">
        <f t="shared" si="16"/>
        <v>40</v>
      </c>
      <c r="P31" s="61">
        <f t="shared" si="16"/>
        <v>504</v>
      </c>
      <c r="Q31" s="61">
        <f t="shared" si="16"/>
        <v>576</v>
      </c>
      <c r="R31" s="61">
        <f t="shared" si="16"/>
        <v>102</v>
      </c>
      <c r="S31" s="61">
        <f t="shared" si="16"/>
        <v>78</v>
      </c>
      <c r="T31" s="61">
        <f t="shared" si="16"/>
        <v>0</v>
      </c>
      <c r="U31" s="61">
        <f t="shared" si="16"/>
        <v>0</v>
      </c>
      <c r="V31" s="61">
        <f t="shared" si="16"/>
        <v>576</v>
      </c>
      <c r="W31" s="61">
        <f t="shared" si="16"/>
        <v>684</v>
      </c>
      <c r="X31" s="61">
        <f t="shared" si="16"/>
        <v>396</v>
      </c>
      <c r="Y31" s="61">
        <f t="shared" si="16"/>
        <v>576</v>
      </c>
      <c r="Z31" s="61">
        <f t="shared" si="16"/>
        <v>360</v>
      </c>
      <c r="AA31" s="61">
        <f t="shared" si="16"/>
        <v>324</v>
      </c>
      <c r="AB31" s="61" t="e">
        <f t="shared" ref="AB31" si="17">AB32+AB41+AB57</f>
        <v>#VALUE!</v>
      </c>
    </row>
    <row r="32" spans="1:28" s="22" customFormat="1" ht="32.25" thickBot="1" x14ac:dyDescent="0.3">
      <c r="A32" s="23" t="s">
        <v>153</v>
      </c>
      <c r="B32" s="24" t="s">
        <v>151</v>
      </c>
      <c r="C32" s="8"/>
      <c r="D32" s="8"/>
      <c r="E32" s="8">
        <f>SUM(E33:E39)</f>
        <v>564</v>
      </c>
      <c r="F32" s="8">
        <f t="shared" ref="F32:AA32" si="18">SUM(F33:F39)</f>
        <v>32</v>
      </c>
      <c r="G32" s="8">
        <f t="shared" si="18"/>
        <v>532</v>
      </c>
      <c r="H32" s="8">
        <f t="shared" si="18"/>
        <v>460</v>
      </c>
      <c r="I32" s="8">
        <f t="shared" si="18"/>
        <v>72</v>
      </c>
      <c r="J32" s="8">
        <f t="shared" si="18"/>
        <v>88</v>
      </c>
      <c r="K32" s="8">
        <f t="shared" si="18"/>
        <v>44</v>
      </c>
      <c r="L32" s="8">
        <f t="shared" si="18"/>
        <v>372</v>
      </c>
      <c r="M32" s="8">
        <f t="shared" si="18"/>
        <v>28</v>
      </c>
      <c r="N32" s="8">
        <f t="shared" si="18"/>
        <v>0</v>
      </c>
      <c r="O32" s="8">
        <f t="shared" si="18"/>
        <v>0</v>
      </c>
      <c r="P32" s="8">
        <f t="shared" si="18"/>
        <v>0</v>
      </c>
      <c r="Q32" s="8">
        <f t="shared" si="18"/>
        <v>0</v>
      </c>
      <c r="R32" s="8">
        <f t="shared" si="18"/>
        <v>0</v>
      </c>
      <c r="S32" s="8">
        <f t="shared" si="18"/>
        <v>0</v>
      </c>
      <c r="T32" s="8">
        <f t="shared" si="18"/>
        <v>0</v>
      </c>
      <c r="U32" s="8">
        <f t="shared" si="18"/>
        <v>0</v>
      </c>
      <c r="V32" s="8">
        <f t="shared" si="18"/>
        <v>132</v>
      </c>
      <c r="W32" s="8">
        <f t="shared" si="18"/>
        <v>116</v>
      </c>
      <c r="X32" s="8">
        <f t="shared" si="18"/>
        <v>100</v>
      </c>
      <c r="Y32" s="8">
        <f t="shared" si="18"/>
        <v>66</v>
      </c>
      <c r="Z32" s="8">
        <f t="shared" si="18"/>
        <v>22</v>
      </c>
      <c r="AA32" s="8">
        <f t="shared" si="18"/>
        <v>128</v>
      </c>
      <c r="AB32" s="8">
        <f t="shared" ref="AB32" si="19">SUM(AB33:AB39)</f>
        <v>0</v>
      </c>
    </row>
    <row r="33" spans="1:28" s="16" customFormat="1" ht="15" customHeight="1" x14ac:dyDescent="0.25">
      <c r="A33" s="57" t="s">
        <v>154</v>
      </c>
      <c r="B33" s="57" t="s">
        <v>155</v>
      </c>
      <c r="C33" s="57"/>
      <c r="D33" s="58">
        <v>5</v>
      </c>
      <c r="E33" s="55">
        <f t="shared" ref="E33:E39" si="20">F33+G33+R33+S33</f>
        <v>46</v>
      </c>
      <c r="F33" s="58">
        <v>10</v>
      </c>
      <c r="G33" s="55">
        <f t="shared" ref="G33:G39" si="21">H33+I33</f>
        <v>36</v>
      </c>
      <c r="H33" s="58">
        <f t="shared" ref="H33" si="22">J33+L33+N33</f>
        <v>36</v>
      </c>
      <c r="I33" s="13">
        <f t="shared" ref="I33:I39" si="23">K33+M33+O33</f>
        <v>0</v>
      </c>
      <c r="J33" s="55">
        <v>30</v>
      </c>
      <c r="K33" s="26"/>
      <c r="L33" s="58">
        <v>6</v>
      </c>
      <c r="M33" s="26"/>
      <c r="N33" s="58"/>
      <c r="O33" s="26"/>
      <c r="P33" s="58"/>
      <c r="Q33" s="26"/>
      <c r="R33" s="58"/>
      <c r="S33" s="58"/>
      <c r="T33" s="58"/>
      <c r="U33" s="58"/>
      <c r="V33" s="58"/>
      <c r="W33" s="58"/>
      <c r="X33" s="58">
        <v>46</v>
      </c>
      <c r="Y33" s="58"/>
      <c r="Z33" s="58"/>
      <c r="AA33" s="58"/>
      <c r="AB33" s="58"/>
    </row>
    <row r="34" spans="1:28" s="16" customFormat="1" ht="47.25" x14ac:dyDescent="0.25">
      <c r="A34" s="57" t="s">
        <v>156</v>
      </c>
      <c r="B34" s="57" t="s">
        <v>83</v>
      </c>
      <c r="C34" s="26"/>
      <c r="D34" s="26">
        <v>8</v>
      </c>
      <c r="E34" s="55">
        <f t="shared" si="20"/>
        <v>172</v>
      </c>
      <c r="F34" s="26"/>
      <c r="G34" s="55">
        <f t="shared" si="21"/>
        <v>172</v>
      </c>
      <c r="H34" s="58">
        <v>172</v>
      </c>
      <c r="I34" s="13">
        <f t="shared" si="23"/>
        <v>0</v>
      </c>
      <c r="J34" s="55">
        <v>6</v>
      </c>
      <c r="K34" s="26"/>
      <c r="L34" s="58">
        <v>166</v>
      </c>
      <c r="M34" s="26"/>
      <c r="N34" s="58"/>
      <c r="O34" s="26"/>
      <c r="P34" s="58"/>
      <c r="Q34" s="26"/>
      <c r="R34" s="58"/>
      <c r="S34" s="58"/>
      <c r="T34" s="58"/>
      <c r="U34" s="58"/>
      <c r="V34" s="58">
        <v>34</v>
      </c>
      <c r="W34" s="58">
        <v>40</v>
      </c>
      <c r="X34" s="58">
        <v>28</v>
      </c>
      <c r="Y34" s="58">
        <v>34</v>
      </c>
      <c r="Z34" s="58">
        <v>12</v>
      </c>
      <c r="AA34" s="58">
        <v>24</v>
      </c>
      <c r="AB34" s="58"/>
    </row>
    <row r="35" spans="1:28" s="16" customFormat="1" ht="31.5" x14ac:dyDescent="0.25">
      <c r="A35" s="57" t="s">
        <v>157</v>
      </c>
      <c r="B35" s="27" t="s">
        <v>37</v>
      </c>
      <c r="C35" s="54"/>
      <c r="D35" s="54">
        <v>4</v>
      </c>
      <c r="E35" s="55">
        <f>G35+F35+R35+S35</f>
        <v>68</v>
      </c>
      <c r="F35" s="54">
        <v>12</v>
      </c>
      <c r="G35" s="55">
        <f>H35+I35</f>
        <v>56</v>
      </c>
      <c r="H35" s="58">
        <f>J35+L35+N35</f>
        <v>56</v>
      </c>
      <c r="I35" s="13">
        <f>K35+M35+O35</f>
        <v>0</v>
      </c>
      <c r="J35" s="58">
        <v>16</v>
      </c>
      <c r="K35" s="28"/>
      <c r="L35" s="54">
        <v>40</v>
      </c>
      <c r="M35" s="28"/>
      <c r="N35" s="54"/>
      <c r="O35" s="28"/>
      <c r="P35" s="54"/>
      <c r="Q35" s="28"/>
      <c r="R35" s="54"/>
      <c r="S35" s="54"/>
      <c r="T35" s="54"/>
      <c r="U35" s="54"/>
      <c r="V35" s="54">
        <v>30</v>
      </c>
      <c r="W35" s="54">
        <v>38</v>
      </c>
      <c r="X35" s="54"/>
      <c r="Y35" s="54"/>
      <c r="Z35" s="54"/>
      <c r="AA35" s="54"/>
      <c r="AB35" s="54"/>
    </row>
    <row r="36" spans="1:28" s="16" customFormat="1" ht="33.75" customHeight="1" x14ac:dyDescent="0.25">
      <c r="A36" s="57" t="s">
        <v>158</v>
      </c>
      <c r="B36" s="57" t="s">
        <v>17</v>
      </c>
      <c r="C36" s="57"/>
      <c r="D36" s="47" t="s">
        <v>64</v>
      </c>
      <c r="E36" s="55">
        <f t="shared" si="20"/>
        <v>160</v>
      </c>
      <c r="F36" s="58"/>
      <c r="G36" s="55">
        <f t="shared" si="21"/>
        <v>160</v>
      </c>
      <c r="H36" s="58">
        <v>160</v>
      </c>
      <c r="I36" s="13">
        <f t="shared" si="23"/>
        <v>0</v>
      </c>
      <c r="J36" s="55">
        <v>6</v>
      </c>
      <c r="K36" s="26"/>
      <c r="L36" s="58">
        <v>154</v>
      </c>
      <c r="M36" s="26"/>
      <c r="N36" s="58"/>
      <c r="O36" s="26"/>
      <c r="P36" s="58"/>
      <c r="Q36" s="26"/>
      <c r="R36" s="58"/>
      <c r="S36" s="58"/>
      <c r="T36" s="58"/>
      <c r="U36" s="58"/>
      <c r="V36" s="58">
        <v>32</v>
      </c>
      <c r="W36" s="58">
        <v>38</v>
      </c>
      <c r="X36" s="58">
        <v>26</v>
      </c>
      <c r="Y36" s="58">
        <v>32</v>
      </c>
      <c r="Z36" s="58">
        <v>10</v>
      </c>
      <c r="AA36" s="58">
        <v>22</v>
      </c>
      <c r="AB36" s="58"/>
    </row>
    <row r="37" spans="1:28" s="35" customFormat="1" ht="25.5" customHeight="1" x14ac:dyDescent="0.25">
      <c r="A37" s="34" t="s">
        <v>159</v>
      </c>
      <c r="B37" s="51" t="s">
        <v>20</v>
      </c>
      <c r="C37" s="51"/>
      <c r="D37" s="13">
        <v>8</v>
      </c>
      <c r="E37" s="13">
        <f>F37+G37+R37+S37</f>
        <v>46</v>
      </c>
      <c r="F37" s="13">
        <v>10</v>
      </c>
      <c r="G37" s="13">
        <f>H37+I37</f>
        <v>36</v>
      </c>
      <c r="H37" s="13">
        <f>J37+L37+N37</f>
        <v>36</v>
      </c>
      <c r="I37" s="13">
        <f>K37+M37+O37</f>
        <v>0</v>
      </c>
      <c r="J37" s="13">
        <v>30</v>
      </c>
      <c r="K37" s="13"/>
      <c r="L37" s="13">
        <v>6</v>
      </c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>
        <v>46</v>
      </c>
      <c r="AB37" s="13"/>
    </row>
    <row r="38" spans="1:28" s="35" customFormat="1" ht="31.5" x14ac:dyDescent="0.25">
      <c r="A38" s="34" t="s">
        <v>160</v>
      </c>
      <c r="B38" s="34" t="s">
        <v>103</v>
      </c>
      <c r="C38" s="26"/>
      <c r="D38" s="26">
        <v>3</v>
      </c>
      <c r="E38" s="55">
        <f t="shared" si="20"/>
        <v>36</v>
      </c>
      <c r="F38" s="26"/>
      <c r="G38" s="55">
        <f t="shared" si="21"/>
        <v>36</v>
      </c>
      <c r="H38" s="46"/>
      <c r="I38" s="13">
        <f t="shared" si="23"/>
        <v>36</v>
      </c>
      <c r="J38" s="46"/>
      <c r="K38" s="13">
        <v>18</v>
      </c>
      <c r="L38" s="58"/>
      <c r="M38" s="26">
        <v>18</v>
      </c>
      <c r="N38" s="58"/>
      <c r="O38" s="26"/>
      <c r="P38" s="58"/>
      <c r="Q38" s="26"/>
      <c r="R38" s="26"/>
      <c r="S38" s="26"/>
      <c r="T38" s="26"/>
      <c r="U38" s="26"/>
      <c r="V38" s="26">
        <v>36</v>
      </c>
      <c r="W38" s="26"/>
      <c r="X38" s="26"/>
      <c r="Y38" s="26"/>
      <c r="Z38" s="26"/>
      <c r="AA38" s="26"/>
      <c r="AB38" s="26"/>
    </row>
    <row r="39" spans="1:28" s="35" customFormat="1" ht="39" customHeight="1" x14ac:dyDescent="0.25">
      <c r="A39" s="34" t="s">
        <v>161</v>
      </c>
      <c r="B39" s="34" t="s">
        <v>120</v>
      </c>
      <c r="C39" s="26"/>
      <c r="D39" s="26">
        <v>8</v>
      </c>
      <c r="E39" s="13">
        <f t="shared" si="20"/>
        <v>36</v>
      </c>
      <c r="F39" s="26"/>
      <c r="G39" s="13">
        <f t="shared" si="21"/>
        <v>36</v>
      </c>
      <c r="H39" s="53"/>
      <c r="I39" s="13">
        <f t="shared" si="23"/>
        <v>36</v>
      </c>
      <c r="J39" s="53"/>
      <c r="K39" s="26">
        <v>26</v>
      </c>
      <c r="L39" s="26"/>
      <c r="M39" s="26">
        <v>10</v>
      </c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>
        <v>36</v>
      </c>
      <c r="AB39" s="26"/>
    </row>
    <row r="40" spans="1:28" s="22" customFormat="1" ht="21" customHeight="1" x14ac:dyDescent="0.25">
      <c r="A40" s="60"/>
      <c r="B40" s="59" t="s">
        <v>74</v>
      </c>
      <c r="C40" s="56">
        <v>0</v>
      </c>
      <c r="D40" s="56">
        <v>6</v>
      </c>
      <c r="E40" s="56"/>
      <c r="F40" s="56"/>
      <c r="G40" s="56"/>
      <c r="H40" s="56"/>
      <c r="I40" s="38"/>
      <c r="J40" s="56"/>
      <c r="K40" s="38"/>
      <c r="L40" s="56"/>
      <c r="M40" s="38"/>
      <c r="N40" s="56"/>
      <c r="O40" s="38"/>
      <c r="P40" s="56"/>
      <c r="Q40" s="38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</row>
    <row r="41" spans="1:28" s="16" customFormat="1" ht="32.25" thickBot="1" x14ac:dyDescent="0.3">
      <c r="A41" s="31" t="s">
        <v>23</v>
      </c>
      <c r="B41" s="52" t="s">
        <v>24</v>
      </c>
      <c r="C41" s="10"/>
      <c r="D41" s="10"/>
      <c r="E41" s="10">
        <f t="shared" ref="E41:AB41" si="24">SUM(E42:E55)</f>
        <v>1145</v>
      </c>
      <c r="F41" s="10">
        <f t="shared" si="24"/>
        <v>160</v>
      </c>
      <c r="G41" s="10">
        <f t="shared" si="24"/>
        <v>910</v>
      </c>
      <c r="H41" s="10">
        <f t="shared" si="24"/>
        <v>504</v>
      </c>
      <c r="I41" s="10">
        <f t="shared" si="24"/>
        <v>406</v>
      </c>
      <c r="J41" s="10">
        <f t="shared" si="24"/>
        <v>270</v>
      </c>
      <c r="K41" s="10">
        <f t="shared" si="24"/>
        <v>256</v>
      </c>
      <c r="L41" s="10">
        <f t="shared" si="24"/>
        <v>234</v>
      </c>
      <c r="M41" s="10">
        <f t="shared" si="24"/>
        <v>150</v>
      </c>
      <c r="N41" s="10">
        <f t="shared" si="24"/>
        <v>0</v>
      </c>
      <c r="O41" s="10">
        <f t="shared" si="24"/>
        <v>0</v>
      </c>
      <c r="P41" s="10">
        <f t="shared" si="24"/>
        <v>0</v>
      </c>
      <c r="Q41" s="10">
        <f t="shared" si="24"/>
        <v>0</v>
      </c>
      <c r="R41" s="10">
        <f t="shared" si="24"/>
        <v>45</v>
      </c>
      <c r="S41" s="10">
        <f t="shared" si="24"/>
        <v>30</v>
      </c>
      <c r="T41" s="10">
        <f t="shared" si="24"/>
        <v>0</v>
      </c>
      <c r="U41" s="10">
        <f t="shared" si="24"/>
        <v>0</v>
      </c>
      <c r="V41" s="10">
        <f t="shared" si="24"/>
        <v>296</v>
      </c>
      <c r="W41" s="10">
        <f t="shared" si="24"/>
        <v>302</v>
      </c>
      <c r="X41" s="10">
        <f t="shared" si="24"/>
        <v>100</v>
      </c>
      <c r="Y41" s="10">
        <f t="shared" si="24"/>
        <v>200</v>
      </c>
      <c r="Z41" s="10">
        <f t="shared" si="24"/>
        <v>122</v>
      </c>
      <c r="AA41" s="10">
        <f t="shared" si="24"/>
        <v>50</v>
      </c>
      <c r="AB41" s="10">
        <f t="shared" si="24"/>
        <v>0</v>
      </c>
    </row>
    <row r="42" spans="1:28" s="16" customFormat="1" ht="55.5" customHeight="1" x14ac:dyDescent="0.25">
      <c r="A42" s="25" t="s">
        <v>25</v>
      </c>
      <c r="B42" s="25" t="s">
        <v>164</v>
      </c>
      <c r="C42" s="55"/>
      <c r="D42" s="55">
        <v>4</v>
      </c>
      <c r="E42" s="55">
        <f>G42+F42+R42+S42</f>
        <v>96</v>
      </c>
      <c r="F42" s="55">
        <v>24</v>
      </c>
      <c r="G42" s="55">
        <f>H42+I42</f>
        <v>72</v>
      </c>
      <c r="H42" s="55">
        <f>J42+L42+N42</f>
        <v>72</v>
      </c>
      <c r="I42" s="13">
        <f t="shared" ref="I42:I43" si="25">K42+M42+O42</f>
        <v>0</v>
      </c>
      <c r="J42" s="55">
        <v>64</v>
      </c>
      <c r="K42" s="13"/>
      <c r="L42" s="55">
        <v>8</v>
      </c>
      <c r="M42" s="13"/>
      <c r="N42" s="55"/>
      <c r="O42" s="13"/>
      <c r="P42" s="55"/>
      <c r="Q42" s="13"/>
      <c r="R42" s="55"/>
      <c r="S42" s="55"/>
      <c r="T42" s="55"/>
      <c r="U42" s="55"/>
      <c r="V42" s="55">
        <v>36</v>
      </c>
      <c r="W42" s="55">
        <v>60</v>
      </c>
      <c r="X42" s="55"/>
      <c r="Y42" s="55"/>
      <c r="Z42" s="55"/>
      <c r="AA42" s="55"/>
      <c r="AB42" s="55"/>
    </row>
    <row r="43" spans="1:28" s="16" customFormat="1" ht="30.75" customHeight="1" x14ac:dyDescent="0.25">
      <c r="A43" s="25" t="s">
        <v>27</v>
      </c>
      <c r="B43" s="27" t="s">
        <v>104</v>
      </c>
      <c r="C43" s="54"/>
      <c r="D43" s="54">
        <v>7</v>
      </c>
      <c r="E43" s="67">
        <f t="shared" ref="E43:E55" si="26">G43+F43+R43+S43</f>
        <v>48</v>
      </c>
      <c r="F43" s="58">
        <v>12</v>
      </c>
      <c r="G43" s="67">
        <f t="shared" ref="G43:G55" si="27">H43+I43</f>
        <v>36</v>
      </c>
      <c r="H43" s="67">
        <f t="shared" ref="H43:H55" si="28">J43+L43+N43</f>
        <v>36</v>
      </c>
      <c r="I43" s="26">
        <f t="shared" si="25"/>
        <v>0</v>
      </c>
      <c r="J43" s="58">
        <v>18</v>
      </c>
      <c r="K43" s="28"/>
      <c r="L43" s="54">
        <v>18</v>
      </c>
      <c r="M43" s="30"/>
      <c r="N43" s="12"/>
      <c r="O43" s="30"/>
      <c r="P43" s="12"/>
      <c r="Q43" s="30"/>
      <c r="R43" s="12"/>
      <c r="S43" s="12"/>
      <c r="T43" s="54"/>
      <c r="U43" s="54"/>
      <c r="V43" s="54"/>
      <c r="W43" s="54"/>
      <c r="X43" s="54"/>
      <c r="Y43" s="54"/>
      <c r="Z43" s="12">
        <v>48</v>
      </c>
      <c r="AA43" s="54"/>
      <c r="AB43" s="54"/>
    </row>
    <row r="44" spans="1:28" s="16" customFormat="1" ht="63" x14ac:dyDescent="0.25">
      <c r="A44" s="25" t="s">
        <v>29</v>
      </c>
      <c r="B44" s="27" t="s">
        <v>101</v>
      </c>
      <c r="C44" s="58"/>
      <c r="D44" s="58">
        <v>6</v>
      </c>
      <c r="E44" s="67">
        <f t="shared" si="26"/>
        <v>60</v>
      </c>
      <c r="F44" s="55">
        <v>8</v>
      </c>
      <c r="G44" s="67">
        <f t="shared" si="27"/>
        <v>52</v>
      </c>
      <c r="H44" s="67">
        <f t="shared" si="28"/>
        <v>20</v>
      </c>
      <c r="I44" s="13">
        <f>K44+M44+O44</f>
        <v>32</v>
      </c>
      <c r="J44" s="55">
        <v>10</v>
      </c>
      <c r="K44" s="26">
        <v>12</v>
      </c>
      <c r="L44" s="58">
        <v>10</v>
      </c>
      <c r="M44" s="26">
        <v>20</v>
      </c>
      <c r="N44" s="58"/>
      <c r="O44" s="26"/>
      <c r="P44" s="58"/>
      <c r="Q44" s="26"/>
      <c r="R44" s="58"/>
      <c r="S44" s="58"/>
      <c r="T44" s="58"/>
      <c r="U44" s="58"/>
      <c r="V44" s="58"/>
      <c r="W44" s="58"/>
      <c r="X44" s="58"/>
      <c r="Y44" s="58">
        <v>60</v>
      </c>
      <c r="Z44" s="58"/>
      <c r="AA44" s="58"/>
      <c r="AB44" s="58"/>
    </row>
    <row r="45" spans="1:28" s="16" customFormat="1" ht="19.5" customHeight="1" x14ac:dyDescent="0.25">
      <c r="A45" s="25" t="s">
        <v>31</v>
      </c>
      <c r="B45" s="57" t="s">
        <v>26</v>
      </c>
      <c r="C45" s="58">
        <v>4</v>
      </c>
      <c r="D45" s="58"/>
      <c r="E45" s="67">
        <f t="shared" si="26"/>
        <v>155</v>
      </c>
      <c r="F45" s="58">
        <v>12</v>
      </c>
      <c r="G45" s="67">
        <f t="shared" si="27"/>
        <v>128</v>
      </c>
      <c r="H45" s="67">
        <f t="shared" si="28"/>
        <v>52</v>
      </c>
      <c r="I45" s="26">
        <f>K45+M45+O45</f>
        <v>76</v>
      </c>
      <c r="J45" s="58"/>
      <c r="K45" s="26">
        <v>4</v>
      </c>
      <c r="L45" s="58">
        <v>52</v>
      </c>
      <c r="M45" s="26">
        <v>72</v>
      </c>
      <c r="N45" s="58"/>
      <c r="O45" s="26"/>
      <c r="P45" s="58"/>
      <c r="Q45" s="26"/>
      <c r="R45" s="58">
        <v>9</v>
      </c>
      <c r="S45" s="58">
        <v>6</v>
      </c>
      <c r="T45" s="58"/>
      <c r="U45" s="58"/>
      <c r="V45" s="58">
        <v>72</v>
      </c>
      <c r="W45" s="58">
        <v>68</v>
      </c>
      <c r="X45" s="58"/>
      <c r="Y45" s="58"/>
      <c r="Z45" s="58"/>
      <c r="AA45" s="58"/>
      <c r="AB45" s="58"/>
    </row>
    <row r="46" spans="1:28" s="16" customFormat="1" ht="15" customHeight="1" x14ac:dyDescent="0.25">
      <c r="A46" s="25" t="s">
        <v>32</v>
      </c>
      <c r="B46" s="57" t="s">
        <v>28</v>
      </c>
      <c r="C46" s="58">
        <v>4</v>
      </c>
      <c r="D46" s="58"/>
      <c r="E46" s="67">
        <f t="shared" si="26"/>
        <v>157</v>
      </c>
      <c r="F46" s="58">
        <v>22</v>
      </c>
      <c r="G46" s="67">
        <f t="shared" si="27"/>
        <v>120</v>
      </c>
      <c r="H46" s="67">
        <f t="shared" si="28"/>
        <v>90</v>
      </c>
      <c r="I46" s="13">
        <f t="shared" ref="I46:I55" si="29">K46+M46+O46</f>
        <v>30</v>
      </c>
      <c r="J46" s="58">
        <v>42</v>
      </c>
      <c r="K46" s="26">
        <v>28</v>
      </c>
      <c r="L46" s="58">
        <v>48</v>
      </c>
      <c r="M46" s="26">
        <v>2</v>
      </c>
      <c r="N46" s="58"/>
      <c r="O46" s="26"/>
      <c r="P46" s="58"/>
      <c r="Q46" s="26"/>
      <c r="R46" s="55">
        <v>9</v>
      </c>
      <c r="S46" s="55">
        <v>6</v>
      </c>
      <c r="T46" s="58"/>
      <c r="U46" s="58"/>
      <c r="V46" s="58">
        <v>72</v>
      </c>
      <c r="W46" s="58">
        <v>70</v>
      </c>
      <c r="X46" s="58"/>
      <c r="Y46" s="58"/>
      <c r="Z46" s="58"/>
      <c r="AA46" s="58"/>
      <c r="AB46" s="58"/>
    </row>
    <row r="47" spans="1:28" s="16" customFormat="1" ht="15" customHeight="1" x14ac:dyDescent="0.25">
      <c r="A47" s="25" t="s">
        <v>33</v>
      </c>
      <c r="B47" s="57" t="s">
        <v>30</v>
      </c>
      <c r="C47" s="58"/>
      <c r="D47" s="58">
        <v>3</v>
      </c>
      <c r="E47" s="67">
        <f t="shared" si="26"/>
        <v>80</v>
      </c>
      <c r="F47" s="58">
        <v>12</v>
      </c>
      <c r="G47" s="67">
        <f t="shared" si="27"/>
        <v>68</v>
      </c>
      <c r="H47" s="67">
        <f t="shared" si="28"/>
        <v>38</v>
      </c>
      <c r="I47" s="13">
        <f t="shared" si="29"/>
        <v>30</v>
      </c>
      <c r="J47" s="58">
        <v>18</v>
      </c>
      <c r="K47" s="26">
        <v>26</v>
      </c>
      <c r="L47" s="58">
        <v>20</v>
      </c>
      <c r="M47" s="26">
        <v>4</v>
      </c>
      <c r="N47" s="58"/>
      <c r="O47" s="26"/>
      <c r="P47" s="58"/>
      <c r="Q47" s="26"/>
      <c r="R47" s="58"/>
      <c r="S47" s="58"/>
      <c r="T47" s="58"/>
      <c r="U47" s="58"/>
      <c r="V47" s="58">
        <v>80</v>
      </c>
      <c r="W47" s="58"/>
      <c r="X47" s="58"/>
      <c r="Y47" s="58"/>
      <c r="Z47" s="58"/>
      <c r="AA47" s="58"/>
      <c r="AB47" s="58"/>
    </row>
    <row r="48" spans="1:28" s="16" customFormat="1" ht="31.5" x14ac:dyDescent="0.25">
      <c r="A48" s="25" t="s">
        <v>34</v>
      </c>
      <c r="B48" s="57" t="s">
        <v>66</v>
      </c>
      <c r="C48" s="58">
        <v>5</v>
      </c>
      <c r="D48" s="58"/>
      <c r="E48" s="67">
        <f t="shared" si="26"/>
        <v>149</v>
      </c>
      <c r="F48" s="58">
        <v>12</v>
      </c>
      <c r="G48" s="67">
        <f t="shared" si="27"/>
        <v>122</v>
      </c>
      <c r="H48" s="67">
        <f t="shared" si="28"/>
        <v>38</v>
      </c>
      <c r="I48" s="13">
        <f t="shared" si="29"/>
        <v>84</v>
      </c>
      <c r="J48" s="58">
        <v>18</v>
      </c>
      <c r="K48" s="26">
        <v>68</v>
      </c>
      <c r="L48" s="58">
        <v>20</v>
      </c>
      <c r="M48" s="26">
        <v>16</v>
      </c>
      <c r="N48" s="58"/>
      <c r="O48" s="26"/>
      <c r="P48" s="58"/>
      <c r="Q48" s="26"/>
      <c r="R48" s="55">
        <v>9</v>
      </c>
      <c r="S48" s="55">
        <v>6</v>
      </c>
      <c r="T48" s="58"/>
      <c r="U48" s="58"/>
      <c r="V48" s="58"/>
      <c r="W48" s="58">
        <v>34</v>
      </c>
      <c r="X48" s="58">
        <v>100</v>
      </c>
      <c r="Y48" s="58"/>
      <c r="Z48" s="58"/>
      <c r="AA48" s="58"/>
      <c r="AB48" s="58"/>
    </row>
    <row r="49" spans="1:46" s="16" customFormat="1" ht="31.5" x14ac:dyDescent="0.25">
      <c r="A49" s="25" t="s">
        <v>35</v>
      </c>
      <c r="B49" s="57" t="s">
        <v>105</v>
      </c>
      <c r="C49" s="58">
        <v>4</v>
      </c>
      <c r="D49" s="58"/>
      <c r="E49" s="67">
        <f t="shared" si="26"/>
        <v>85</v>
      </c>
      <c r="F49" s="58">
        <v>10</v>
      </c>
      <c r="G49" s="67">
        <f t="shared" si="27"/>
        <v>60</v>
      </c>
      <c r="H49" s="67">
        <f t="shared" si="28"/>
        <v>32</v>
      </c>
      <c r="I49" s="13">
        <f t="shared" si="29"/>
        <v>28</v>
      </c>
      <c r="J49" s="58">
        <v>16</v>
      </c>
      <c r="K49" s="58">
        <v>20</v>
      </c>
      <c r="L49" s="58">
        <v>16</v>
      </c>
      <c r="M49" s="58">
        <v>8</v>
      </c>
      <c r="N49" s="58"/>
      <c r="O49" s="58"/>
      <c r="P49" s="58"/>
      <c r="Q49" s="58"/>
      <c r="R49" s="55">
        <v>9</v>
      </c>
      <c r="S49" s="55">
        <v>6</v>
      </c>
      <c r="T49" s="58"/>
      <c r="U49" s="58"/>
      <c r="V49" s="58"/>
      <c r="W49" s="58">
        <v>70</v>
      </c>
      <c r="X49" s="58"/>
      <c r="Y49" s="58"/>
      <c r="Z49" s="46"/>
      <c r="AA49" s="46"/>
      <c r="AB49" s="46"/>
    </row>
    <row r="50" spans="1:46" s="16" customFormat="1" x14ac:dyDescent="0.25">
      <c r="A50" s="25" t="s">
        <v>36</v>
      </c>
      <c r="B50" s="57" t="s">
        <v>106</v>
      </c>
      <c r="C50" s="55"/>
      <c r="D50" s="55">
        <v>6</v>
      </c>
      <c r="E50" s="67">
        <f t="shared" si="26"/>
        <v>40</v>
      </c>
      <c r="F50" s="55">
        <v>10</v>
      </c>
      <c r="G50" s="67">
        <f t="shared" si="27"/>
        <v>30</v>
      </c>
      <c r="H50" s="67">
        <f t="shared" si="28"/>
        <v>30</v>
      </c>
      <c r="I50" s="13">
        <f t="shared" si="29"/>
        <v>0</v>
      </c>
      <c r="J50" s="55">
        <v>22</v>
      </c>
      <c r="K50" s="55"/>
      <c r="L50" s="55">
        <v>8</v>
      </c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>
        <v>40</v>
      </c>
      <c r="Z50" s="66"/>
      <c r="AA50" s="66"/>
      <c r="AB50" s="66"/>
    </row>
    <row r="51" spans="1:46" s="16" customFormat="1" x14ac:dyDescent="0.25">
      <c r="A51" s="25" t="s">
        <v>75</v>
      </c>
      <c r="B51" s="57" t="s">
        <v>107</v>
      </c>
      <c r="C51" s="55"/>
      <c r="D51" s="55">
        <v>6</v>
      </c>
      <c r="E51" s="67">
        <f t="shared" si="26"/>
        <v>40</v>
      </c>
      <c r="F51" s="55">
        <v>10</v>
      </c>
      <c r="G51" s="67">
        <f t="shared" si="27"/>
        <v>30</v>
      </c>
      <c r="H51" s="67">
        <f t="shared" si="28"/>
        <v>20</v>
      </c>
      <c r="I51" s="13">
        <f t="shared" si="29"/>
        <v>10</v>
      </c>
      <c r="J51" s="55">
        <v>10</v>
      </c>
      <c r="K51" s="55">
        <v>10</v>
      </c>
      <c r="L51" s="55">
        <v>10</v>
      </c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>
        <v>40</v>
      </c>
      <c r="Z51" s="66"/>
      <c r="AA51" s="66"/>
      <c r="AB51" s="66"/>
    </row>
    <row r="52" spans="1:46" s="16" customFormat="1" ht="31.5" x14ac:dyDescent="0.25">
      <c r="A52" s="25" t="s">
        <v>76</v>
      </c>
      <c r="B52" s="57" t="s">
        <v>165</v>
      </c>
      <c r="C52" s="55">
        <v>7</v>
      </c>
      <c r="D52" s="55"/>
      <c r="E52" s="67">
        <f t="shared" si="26"/>
        <v>89</v>
      </c>
      <c r="F52" s="55">
        <v>8</v>
      </c>
      <c r="G52" s="67">
        <f t="shared" si="27"/>
        <v>66</v>
      </c>
      <c r="H52" s="67">
        <f t="shared" si="28"/>
        <v>32</v>
      </c>
      <c r="I52" s="13">
        <f t="shared" si="29"/>
        <v>34</v>
      </c>
      <c r="J52" s="55">
        <v>16</v>
      </c>
      <c r="K52" s="13">
        <v>34</v>
      </c>
      <c r="L52" s="55">
        <v>16</v>
      </c>
      <c r="M52" s="13"/>
      <c r="N52" s="55"/>
      <c r="O52" s="13"/>
      <c r="P52" s="55"/>
      <c r="Q52" s="13"/>
      <c r="R52" s="55">
        <v>9</v>
      </c>
      <c r="S52" s="55">
        <v>6</v>
      </c>
      <c r="T52" s="55"/>
      <c r="U52" s="55"/>
      <c r="V52" s="55"/>
      <c r="W52" s="55"/>
      <c r="X52" s="55"/>
      <c r="Y52" s="55"/>
      <c r="Z52" s="55">
        <v>74</v>
      </c>
      <c r="AA52" s="55"/>
      <c r="AB52" s="55"/>
    </row>
    <row r="53" spans="1:46" s="16" customFormat="1" ht="34.5" customHeight="1" x14ac:dyDescent="0.25">
      <c r="A53" s="25" t="s">
        <v>115</v>
      </c>
      <c r="B53" s="57" t="s">
        <v>108</v>
      </c>
      <c r="C53" s="58"/>
      <c r="D53" s="58">
        <v>6</v>
      </c>
      <c r="E53" s="67">
        <f t="shared" si="26"/>
        <v>60</v>
      </c>
      <c r="F53" s="58">
        <v>12</v>
      </c>
      <c r="G53" s="67">
        <f t="shared" si="27"/>
        <v>48</v>
      </c>
      <c r="H53" s="67">
        <f t="shared" si="28"/>
        <v>28</v>
      </c>
      <c r="I53" s="13">
        <f t="shared" si="29"/>
        <v>20</v>
      </c>
      <c r="J53" s="58">
        <v>24</v>
      </c>
      <c r="K53" s="58">
        <v>8</v>
      </c>
      <c r="L53" s="58">
        <v>4</v>
      </c>
      <c r="M53" s="58">
        <v>12</v>
      </c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>
        <v>60</v>
      </c>
      <c r="Z53" s="58"/>
      <c r="AA53" s="58"/>
      <c r="AB53" s="58"/>
    </row>
    <row r="54" spans="1:46" s="16" customFormat="1" ht="47.25" x14ac:dyDescent="0.25">
      <c r="A54" s="25" t="s">
        <v>116</v>
      </c>
      <c r="B54" s="57" t="s">
        <v>166</v>
      </c>
      <c r="C54" s="58"/>
      <c r="D54" s="58">
        <v>8</v>
      </c>
      <c r="E54" s="67">
        <f t="shared" si="26"/>
        <v>50</v>
      </c>
      <c r="F54" s="58">
        <v>8</v>
      </c>
      <c r="G54" s="67">
        <f t="shared" si="27"/>
        <v>42</v>
      </c>
      <c r="H54" s="67">
        <f t="shared" si="28"/>
        <v>16</v>
      </c>
      <c r="I54" s="13">
        <f t="shared" si="29"/>
        <v>26</v>
      </c>
      <c r="J54" s="58">
        <v>12</v>
      </c>
      <c r="K54" s="26">
        <v>20</v>
      </c>
      <c r="L54" s="58">
        <v>4</v>
      </c>
      <c r="M54" s="26">
        <v>6</v>
      </c>
      <c r="N54" s="58"/>
      <c r="O54" s="26"/>
      <c r="P54" s="58"/>
      <c r="Q54" s="26"/>
      <c r="R54" s="58"/>
      <c r="S54" s="58"/>
      <c r="T54" s="58"/>
      <c r="U54" s="58"/>
      <c r="V54" s="58"/>
      <c r="W54" s="58"/>
      <c r="X54" s="58"/>
      <c r="Y54" s="58"/>
      <c r="Z54" s="58"/>
      <c r="AA54" s="58">
        <v>50</v>
      </c>
      <c r="AB54" s="58"/>
    </row>
    <row r="55" spans="1:46" s="35" customFormat="1" ht="32.25" thickBot="1" x14ac:dyDescent="0.3">
      <c r="A55" s="25" t="s">
        <v>117</v>
      </c>
      <c r="B55" s="41" t="s">
        <v>118</v>
      </c>
      <c r="C55" s="28"/>
      <c r="D55" s="28">
        <v>3</v>
      </c>
      <c r="E55" s="67">
        <f t="shared" si="26"/>
        <v>36</v>
      </c>
      <c r="F55" s="28"/>
      <c r="G55" s="67">
        <f t="shared" si="27"/>
        <v>36</v>
      </c>
      <c r="H55" s="67">
        <f t="shared" si="28"/>
        <v>0</v>
      </c>
      <c r="I55" s="13">
        <f t="shared" si="29"/>
        <v>36</v>
      </c>
      <c r="J55" s="26"/>
      <c r="K55" s="28">
        <v>26</v>
      </c>
      <c r="L55" s="28"/>
      <c r="M55" s="28">
        <v>10</v>
      </c>
      <c r="N55" s="28"/>
      <c r="O55" s="28"/>
      <c r="P55" s="28"/>
      <c r="Q55" s="28"/>
      <c r="R55" s="28"/>
      <c r="S55" s="28"/>
      <c r="T55" s="28"/>
      <c r="U55" s="28"/>
      <c r="V55" s="28">
        <v>36</v>
      </c>
      <c r="W55" s="28"/>
      <c r="X55" s="28"/>
      <c r="Y55" s="26"/>
      <c r="Z55" s="28"/>
      <c r="AA55" s="28"/>
      <c r="AB55" s="28"/>
    </row>
    <row r="56" spans="1:46" s="22" customFormat="1" ht="21" customHeight="1" thickBot="1" x14ac:dyDescent="0.3">
      <c r="A56" s="23"/>
      <c r="B56" s="36" t="s">
        <v>74</v>
      </c>
      <c r="C56" s="8">
        <v>5</v>
      </c>
      <c r="D56" s="8">
        <v>9</v>
      </c>
      <c r="E56" s="8"/>
      <c r="F56" s="8"/>
      <c r="G56" s="8"/>
      <c r="H56" s="8"/>
      <c r="I56" s="11"/>
      <c r="J56" s="8"/>
      <c r="K56" s="11"/>
      <c r="L56" s="8"/>
      <c r="M56" s="11"/>
      <c r="N56" s="8"/>
      <c r="O56" s="11"/>
      <c r="P56" s="8"/>
      <c r="Q56" s="11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</row>
    <row r="57" spans="1:46" s="22" customFormat="1" ht="23.25" customHeight="1" thickBot="1" x14ac:dyDescent="0.3">
      <c r="A57" s="23" t="s">
        <v>21</v>
      </c>
      <c r="B57" s="24" t="s">
        <v>22</v>
      </c>
      <c r="C57" s="63"/>
      <c r="D57" s="64"/>
      <c r="E57" s="64">
        <f>E58+E63+E67+E76+E70</f>
        <v>2467</v>
      </c>
      <c r="F57" s="64">
        <f t="shared" ref="F57:Z57" si="30">F58+F63+F67+F76+F70</f>
        <v>176</v>
      </c>
      <c r="G57" s="64">
        <f t="shared" si="30"/>
        <v>1106</v>
      </c>
      <c r="H57" s="64">
        <f t="shared" si="30"/>
        <v>565</v>
      </c>
      <c r="I57" s="64">
        <f t="shared" si="30"/>
        <v>541</v>
      </c>
      <c r="J57" s="64">
        <f t="shared" si="30"/>
        <v>332</v>
      </c>
      <c r="K57" s="64">
        <f t="shared" si="30"/>
        <v>320</v>
      </c>
      <c r="L57" s="64">
        <f t="shared" si="30"/>
        <v>233</v>
      </c>
      <c r="M57" s="64">
        <f t="shared" si="30"/>
        <v>181</v>
      </c>
      <c r="N57" s="64">
        <f t="shared" si="30"/>
        <v>0</v>
      </c>
      <c r="O57" s="64">
        <f t="shared" si="30"/>
        <v>40</v>
      </c>
      <c r="P57" s="64">
        <f t="shared" si="30"/>
        <v>504</v>
      </c>
      <c r="Q57" s="64">
        <f t="shared" si="30"/>
        <v>576</v>
      </c>
      <c r="R57" s="64">
        <f t="shared" si="30"/>
        <v>57</v>
      </c>
      <c r="S57" s="64">
        <f t="shared" si="30"/>
        <v>48</v>
      </c>
      <c r="T57" s="64">
        <f t="shared" si="30"/>
        <v>0</v>
      </c>
      <c r="U57" s="64">
        <f t="shared" si="30"/>
        <v>0</v>
      </c>
      <c r="V57" s="64">
        <f t="shared" si="30"/>
        <v>148</v>
      </c>
      <c r="W57" s="64">
        <f t="shared" si="30"/>
        <v>266</v>
      </c>
      <c r="X57" s="64">
        <f t="shared" si="30"/>
        <v>196</v>
      </c>
      <c r="Y57" s="64">
        <f t="shared" si="30"/>
        <v>310</v>
      </c>
      <c r="Z57" s="64">
        <f t="shared" si="30"/>
        <v>216</v>
      </c>
      <c r="AA57" s="64">
        <f>AA58+AA63+AA67+AA70</f>
        <v>146</v>
      </c>
      <c r="AB57" s="64" t="e">
        <f t="shared" ref="AB57" si="31">AB58+AB63+AB67+AB76+AB70</f>
        <v>#VALUE!</v>
      </c>
    </row>
    <row r="58" spans="1:46" s="16" customFormat="1" ht="83.25" customHeight="1" thickBot="1" x14ac:dyDescent="0.3">
      <c r="A58" s="65" t="s">
        <v>65</v>
      </c>
      <c r="B58" s="60" t="s">
        <v>110</v>
      </c>
      <c r="C58" s="10">
        <v>5</v>
      </c>
      <c r="D58" s="8"/>
      <c r="E58" s="8">
        <f>E59+E60+E61+E62</f>
        <v>888</v>
      </c>
      <c r="F58" s="8">
        <f t="shared" ref="F58:S58" si="32">F59+F60+F61+F62</f>
        <v>70</v>
      </c>
      <c r="G58" s="8">
        <f t="shared" si="32"/>
        <v>504</v>
      </c>
      <c r="H58" s="8">
        <f t="shared" si="32"/>
        <v>166</v>
      </c>
      <c r="I58" s="8">
        <f t="shared" si="32"/>
        <v>338</v>
      </c>
      <c r="J58" s="8">
        <f t="shared" si="32"/>
        <v>100</v>
      </c>
      <c r="K58" s="8">
        <f t="shared" si="32"/>
        <v>180</v>
      </c>
      <c r="L58" s="8">
        <f t="shared" si="32"/>
        <v>66</v>
      </c>
      <c r="M58" s="8">
        <f t="shared" si="32"/>
        <v>138</v>
      </c>
      <c r="N58" s="8">
        <f t="shared" si="32"/>
        <v>0</v>
      </c>
      <c r="O58" s="8">
        <f t="shared" si="32"/>
        <v>20</v>
      </c>
      <c r="P58" s="8">
        <f t="shared" si="32"/>
        <v>180</v>
      </c>
      <c r="Q58" s="8">
        <f t="shared" si="32"/>
        <v>108</v>
      </c>
      <c r="R58" s="8">
        <f t="shared" si="32"/>
        <v>14</v>
      </c>
      <c r="S58" s="8">
        <f t="shared" si="32"/>
        <v>12</v>
      </c>
      <c r="T58" s="8">
        <f>T59+T60</f>
        <v>0</v>
      </c>
      <c r="U58" s="8">
        <f t="shared" ref="U58:AB58" si="33">U59+U60</f>
        <v>0</v>
      </c>
      <c r="V58" s="8">
        <f t="shared" si="33"/>
        <v>148</v>
      </c>
      <c r="W58" s="8">
        <f t="shared" si="33"/>
        <v>266</v>
      </c>
      <c r="X58" s="8">
        <f t="shared" si="33"/>
        <v>160</v>
      </c>
      <c r="Y58" s="8">
        <f t="shared" si="33"/>
        <v>0</v>
      </c>
      <c r="Z58" s="8">
        <f t="shared" si="33"/>
        <v>0</v>
      </c>
      <c r="AA58" s="8">
        <f t="shared" si="33"/>
        <v>0</v>
      </c>
      <c r="AB58" s="8">
        <f t="shared" si="33"/>
        <v>0</v>
      </c>
    </row>
    <row r="59" spans="1:46" s="16" customFormat="1" ht="86.25" customHeight="1" x14ac:dyDescent="0.25">
      <c r="A59" s="57" t="s">
        <v>38</v>
      </c>
      <c r="B59" s="57" t="s">
        <v>109</v>
      </c>
      <c r="C59" s="55">
        <v>4</v>
      </c>
      <c r="D59" s="55"/>
      <c r="E59" s="55">
        <f>G59+F59+R59+S59</f>
        <v>330</v>
      </c>
      <c r="F59" s="55">
        <v>36</v>
      </c>
      <c r="G59" s="55">
        <f>H59+I59</f>
        <v>268</v>
      </c>
      <c r="H59" s="55">
        <f>J59+L59+N59</f>
        <v>90</v>
      </c>
      <c r="I59" s="26">
        <f>K59+M59+O59</f>
        <v>178</v>
      </c>
      <c r="J59" s="55">
        <v>44</v>
      </c>
      <c r="K59" s="13">
        <v>100</v>
      </c>
      <c r="L59" s="55">
        <v>46</v>
      </c>
      <c r="M59" s="13">
        <v>78</v>
      </c>
      <c r="N59" s="55"/>
      <c r="O59" s="13"/>
      <c r="P59" s="55"/>
      <c r="Q59" s="13"/>
      <c r="R59" s="55">
        <v>14</v>
      </c>
      <c r="S59" s="55">
        <v>12</v>
      </c>
      <c r="T59" s="55"/>
      <c r="U59" s="55"/>
      <c r="V59" s="55">
        <v>148</v>
      </c>
      <c r="W59" s="55">
        <v>156</v>
      </c>
      <c r="X59" s="55"/>
      <c r="Y59" s="55"/>
      <c r="Z59" s="55"/>
      <c r="AA59" s="55"/>
      <c r="AB59" s="55"/>
    </row>
    <row r="60" spans="1:46" s="16" customFormat="1" ht="63.75" customHeight="1" x14ac:dyDescent="0.25">
      <c r="A60" s="57" t="s">
        <v>39</v>
      </c>
      <c r="B60" s="57" t="s">
        <v>111</v>
      </c>
      <c r="C60" s="37"/>
      <c r="D60" s="58">
        <v>5</v>
      </c>
      <c r="E60" s="58">
        <f t="shared" ref="E60:E71" si="34">G60+F60+R60+S60</f>
        <v>270</v>
      </c>
      <c r="F60" s="58">
        <v>34</v>
      </c>
      <c r="G60" s="67">
        <f>H60+I60</f>
        <v>236</v>
      </c>
      <c r="H60" s="67">
        <f>J60+L60+N60</f>
        <v>76</v>
      </c>
      <c r="I60" s="26">
        <f>K60+M60+O60</f>
        <v>160</v>
      </c>
      <c r="J60" s="58">
        <v>56</v>
      </c>
      <c r="K60" s="26">
        <v>80</v>
      </c>
      <c r="L60" s="58">
        <v>20</v>
      </c>
      <c r="M60" s="26">
        <v>60</v>
      </c>
      <c r="N60" s="58"/>
      <c r="O60" s="26">
        <v>20</v>
      </c>
      <c r="P60" s="58"/>
      <c r="Q60" s="26"/>
      <c r="R60" s="58"/>
      <c r="S60" s="58"/>
      <c r="T60" s="58"/>
      <c r="U60" s="58"/>
      <c r="V60" s="58"/>
      <c r="W60" s="58">
        <v>110</v>
      </c>
      <c r="X60" s="58">
        <v>160</v>
      </c>
      <c r="Y60" s="58"/>
      <c r="Z60" s="58"/>
      <c r="AA60" s="58"/>
      <c r="AB60" s="58"/>
    </row>
    <row r="61" spans="1:46" s="16" customFormat="1" ht="15" customHeight="1" x14ac:dyDescent="0.25">
      <c r="A61" s="57" t="s">
        <v>40</v>
      </c>
      <c r="B61" s="57" t="s">
        <v>41</v>
      </c>
      <c r="C61" s="58"/>
      <c r="D61" s="58">
        <v>4</v>
      </c>
      <c r="E61" s="58">
        <v>144</v>
      </c>
      <c r="F61" s="58"/>
      <c r="G61" s="58"/>
      <c r="H61" s="58"/>
      <c r="I61" s="26"/>
      <c r="J61" s="58"/>
      <c r="K61" s="26"/>
      <c r="L61" s="58"/>
      <c r="M61" s="26"/>
      <c r="N61" s="58"/>
      <c r="O61" s="26"/>
      <c r="P61" s="58">
        <v>108</v>
      </c>
      <c r="Q61" s="26">
        <v>36</v>
      </c>
      <c r="R61" s="58"/>
      <c r="S61" s="58"/>
      <c r="T61" s="58"/>
      <c r="U61" s="58"/>
      <c r="V61" s="58"/>
      <c r="W61" s="58">
        <v>144</v>
      </c>
      <c r="X61" s="58"/>
      <c r="Y61" s="58"/>
      <c r="Z61" s="58"/>
      <c r="AA61" s="58"/>
      <c r="AB61" s="58"/>
    </row>
    <row r="62" spans="1:46" s="16" customFormat="1" ht="38.25" customHeight="1" thickBot="1" x14ac:dyDescent="0.3">
      <c r="A62" s="27" t="s">
        <v>67</v>
      </c>
      <c r="B62" s="27" t="s">
        <v>73</v>
      </c>
      <c r="C62" s="54"/>
      <c r="D62" s="54">
        <v>5</v>
      </c>
      <c r="E62" s="54">
        <v>144</v>
      </c>
      <c r="F62" s="54"/>
      <c r="G62" s="54"/>
      <c r="H62" s="54"/>
      <c r="I62" s="28"/>
      <c r="J62" s="54"/>
      <c r="K62" s="28"/>
      <c r="L62" s="54"/>
      <c r="M62" s="28"/>
      <c r="N62" s="54"/>
      <c r="O62" s="28"/>
      <c r="P62" s="54">
        <v>72</v>
      </c>
      <c r="Q62" s="28">
        <v>72</v>
      </c>
      <c r="R62" s="54"/>
      <c r="S62" s="54"/>
      <c r="T62" s="54"/>
      <c r="U62" s="54"/>
      <c r="V62" s="54"/>
      <c r="W62" s="54"/>
      <c r="X62" s="54">
        <v>216</v>
      </c>
      <c r="Y62" s="54"/>
      <c r="Z62" s="54"/>
      <c r="AA62" s="54"/>
      <c r="AB62" s="54"/>
    </row>
    <row r="63" spans="1:46" s="16" customFormat="1" ht="63.75" customHeight="1" thickBot="1" x14ac:dyDescent="0.3">
      <c r="A63" s="60" t="s">
        <v>42</v>
      </c>
      <c r="B63" s="60" t="s">
        <v>170</v>
      </c>
      <c r="C63" s="8">
        <v>8</v>
      </c>
      <c r="D63" s="8"/>
      <c r="E63" s="8">
        <f>E64+E65+E66</f>
        <v>799</v>
      </c>
      <c r="F63" s="8">
        <f t="shared" ref="F63:S63" si="35">F64+F65+F66</f>
        <v>54</v>
      </c>
      <c r="G63" s="8">
        <f t="shared" si="35"/>
        <v>430</v>
      </c>
      <c r="H63" s="8">
        <f t="shared" si="35"/>
        <v>317</v>
      </c>
      <c r="I63" s="8">
        <f t="shared" si="35"/>
        <v>113</v>
      </c>
      <c r="J63" s="8">
        <f t="shared" si="35"/>
        <v>188</v>
      </c>
      <c r="K63" s="8">
        <f t="shared" si="35"/>
        <v>80</v>
      </c>
      <c r="L63" s="8">
        <f t="shared" si="35"/>
        <v>129</v>
      </c>
      <c r="M63" s="8">
        <f t="shared" si="35"/>
        <v>13</v>
      </c>
      <c r="N63" s="8">
        <f t="shared" si="35"/>
        <v>0</v>
      </c>
      <c r="O63" s="8">
        <f t="shared" si="35"/>
        <v>20</v>
      </c>
      <c r="P63" s="8">
        <f t="shared" si="35"/>
        <v>180</v>
      </c>
      <c r="Q63" s="8">
        <f t="shared" si="35"/>
        <v>108</v>
      </c>
      <c r="R63" s="8">
        <f t="shared" si="35"/>
        <v>15</v>
      </c>
      <c r="S63" s="8">
        <f t="shared" si="35"/>
        <v>12</v>
      </c>
      <c r="T63" s="8">
        <f>T64</f>
        <v>0</v>
      </c>
      <c r="U63" s="8">
        <f t="shared" ref="U63:AB63" si="36">U64</f>
        <v>0</v>
      </c>
      <c r="V63" s="8">
        <f t="shared" si="36"/>
        <v>0</v>
      </c>
      <c r="W63" s="8">
        <f t="shared" si="36"/>
        <v>0</v>
      </c>
      <c r="X63" s="8">
        <f t="shared" si="36"/>
        <v>0</v>
      </c>
      <c r="Y63" s="8">
        <f t="shared" si="36"/>
        <v>122</v>
      </c>
      <c r="Z63" s="8">
        <f t="shared" si="36"/>
        <v>216</v>
      </c>
      <c r="AA63" s="8">
        <f t="shared" si="36"/>
        <v>146</v>
      </c>
      <c r="AB63" s="8">
        <f t="shared" si="36"/>
        <v>0</v>
      </c>
      <c r="AT63" s="16" t="s">
        <v>123</v>
      </c>
    </row>
    <row r="64" spans="1:46" s="16" customFormat="1" ht="85.5" customHeight="1" x14ac:dyDescent="0.25">
      <c r="A64" s="57" t="s">
        <v>43</v>
      </c>
      <c r="B64" s="57" t="s">
        <v>113</v>
      </c>
      <c r="C64" s="55">
        <v>8</v>
      </c>
      <c r="D64" s="55"/>
      <c r="E64" s="55">
        <f t="shared" si="34"/>
        <v>511</v>
      </c>
      <c r="F64" s="55">
        <v>54</v>
      </c>
      <c r="G64" s="55">
        <f>H64+I64</f>
        <v>430</v>
      </c>
      <c r="H64" s="55">
        <f>J64+L64+N64</f>
        <v>317</v>
      </c>
      <c r="I64" s="13">
        <f>K64+M64+O64</f>
        <v>113</v>
      </c>
      <c r="J64" s="55">
        <v>188</v>
      </c>
      <c r="K64" s="13">
        <v>80</v>
      </c>
      <c r="L64" s="55">
        <v>129</v>
      </c>
      <c r="M64" s="13">
        <v>13</v>
      </c>
      <c r="N64" s="55"/>
      <c r="O64" s="13">
        <v>20</v>
      </c>
      <c r="P64" s="55"/>
      <c r="Q64" s="13"/>
      <c r="R64" s="55">
        <v>15</v>
      </c>
      <c r="S64" s="55">
        <v>12</v>
      </c>
      <c r="T64" s="55"/>
      <c r="U64" s="55"/>
      <c r="V64" s="55"/>
      <c r="W64" s="55"/>
      <c r="X64" s="55"/>
      <c r="Y64" s="55">
        <v>122</v>
      </c>
      <c r="Z64" s="55">
        <v>216</v>
      </c>
      <c r="AA64" s="55">
        <v>146</v>
      </c>
      <c r="AB64" s="55"/>
    </row>
    <row r="65" spans="1:39" s="16" customFormat="1" ht="48" customHeight="1" x14ac:dyDescent="0.25">
      <c r="A65" s="57" t="s">
        <v>112</v>
      </c>
      <c r="B65" s="57" t="s">
        <v>41</v>
      </c>
      <c r="C65" s="58"/>
      <c r="D65" s="58">
        <v>6</v>
      </c>
      <c r="E65" s="58">
        <v>144</v>
      </c>
      <c r="F65" s="58"/>
      <c r="G65" s="55"/>
      <c r="H65" s="58"/>
      <c r="I65" s="13"/>
      <c r="J65" s="58"/>
      <c r="K65" s="26"/>
      <c r="L65" s="58"/>
      <c r="M65" s="26"/>
      <c r="N65" s="58"/>
      <c r="O65" s="26"/>
      <c r="P65" s="58">
        <v>108</v>
      </c>
      <c r="Q65" s="26">
        <v>36</v>
      </c>
      <c r="R65" s="58"/>
      <c r="S65" s="58"/>
      <c r="T65" s="58"/>
      <c r="U65" s="58"/>
      <c r="V65" s="58"/>
      <c r="W65" s="58"/>
      <c r="X65" s="58"/>
      <c r="Y65" s="58">
        <v>144</v>
      </c>
      <c r="Z65" s="58"/>
      <c r="AA65" s="58"/>
      <c r="AB65" s="58"/>
      <c r="AM65" s="16" t="s">
        <v>172</v>
      </c>
    </row>
    <row r="66" spans="1:39" s="16" customFormat="1" ht="32.25" thickBot="1" x14ac:dyDescent="0.3">
      <c r="A66" s="27" t="s">
        <v>102</v>
      </c>
      <c r="B66" s="27" t="s">
        <v>73</v>
      </c>
      <c r="C66" s="12"/>
      <c r="D66" s="12">
        <v>8</v>
      </c>
      <c r="E66" s="12">
        <v>144</v>
      </c>
      <c r="F66" s="12"/>
      <c r="G66" s="12"/>
      <c r="H66" s="12"/>
      <c r="I66" s="30"/>
      <c r="J66" s="12"/>
      <c r="K66" s="30"/>
      <c r="L66" s="12"/>
      <c r="M66" s="30"/>
      <c r="N66" s="12"/>
      <c r="O66" s="30"/>
      <c r="P66" s="12">
        <v>72</v>
      </c>
      <c r="Q66" s="30">
        <v>72</v>
      </c>
      <c r="R66" s="12"/>
      <c r="S66" s="12"/>
      <c r="T66" s="58"/>
      <c r="U66" s="58"/>
      <c r="V66" s="58"/>
      <c r="W66" s="58"/>
      <c r="X66" s="58"/>
      <c r="Y66" s="58"/>
      <c r="Z66" s="58"/>
      <c r="AA66" s="58">
        <v>144</v>
      </c>
      <c r="AB66" s="58"/>
    </row>
    <row r="67" spans="1:39" s="22" customFormat="1" ht="65.25" customHeight="1" thickBot="1" x14ac:dyDescent="0.3">
      <c r="A67" s="23" t="s">
        <v>44</v>
      </c>
      <c r="B67" s="24" t="s">
        <v>119</v>
      </c>
      <c r="C67" s="8">
        <v>7</v>
      </c>
      <c r="D67" s="8"/>
      <c r="E67" s="8">
        <f>E68+E69</f>
        <v>232</v>
      </c>
      <c r="F67" s="8">
        <f t="shared" ref="F67:S67" si="37">F68+F69</f>
        <v>52</v>
      </c>
      <c r="G67" s="8">
        <f t="shared" si="37"/>
        <v>82</v>
      </c>
      <c r="H67" s="8">
        <f t="shared" si="37"/>
        <v>82</v>
      </c>
      <c r="I67" s="8">
        <f t="shared" si="37"/>
        <v>0</v>
      </c>
      <c r="J67" s="8">
        <f t="shared" si="37"/>
        <v>44</v>
      </c>
      <c r="K67" s="8">
        <f t="shared" si="37"/>
        <v>0</v>
      </c>
      <c r="L67" s="8">
        <f t="shared" si="37"/>
        <v>38</v>
      </c>
      <c r="M67" s="8">
        <f t="shared" si="37"/>
        <v>0</v>
      </c>
      <c r="N67" s="8">
        <f t="shared" si="37"/>
        <v>0</v>
      </c>
      <c r="O67" s="8">
        <f t="shared" si="37"/>
        <v>0</v>
      </c>
      <c r="P67" s="8">
        <f t="shared" si="37"/>
        <v>72</v>
      </c>
      <c r="Q67" s="8">
        <f t="shared" si="37"/>
        <v>0</v>
      </c>
      <c r="R67" s="8">
        <f t="shared" si="37"/>
        <v>14</v>
      </c>
      <c r="S67" s="8">
        <f t="shared" si="37"/>
        <v>12</v>
      </c>
      <c r="T67" s="8">
        <f>T68</f>
        <v>0</v>
      </c>
      <c r="U67" s="8">
        <f t="shared" ref="U67:AB67" si="38">U68</f>
        <v>0</v>
      </c>
      <c r="V67" s="8">
        <f t="shared" si="38"/>
        <v>0</v>
      </c>
      <c r="W67" s="8">
        <f t="shared" si="38"/>
        <v>0</v>
      </c>
      <c r="X67" s="8">
        <f t="shared" si="38"/>
        <v>36</v>
      </c>
      <c r="Y67" s="8">
        <f t="shared" si="38"/>
        <v>98</v>
      </c>
      <c r="Z67" s="8">
        <f t="shared" si="38"/>
        <v>0</v>
      </c>
      <c r="AA67" s="8">
        <f t="shared" si="38"/>
        <v>0</v>
      </c>
      <c r="AB67" s="8">
        <f t="shared" si="38"/>
        <v>0</v>
      </c>
    </row>
    <row r="68" spans="1:39" s="16" customFormat="1" ht="75" customHeight="1" x14ac:dyDescent="0.25">
      <c r="A68" s="57" t="s">
        <v>68</v>
      </c>
      <c r="B68" s="57" t="s">
        <v>178</v>
      </c>
      <c r="C68" s="55">
        <v>6</v>
      </c>
      <c r="D68" s="55"/>
      <c r="E68" s="55">
        <f t="shared" ref="E68" si="39">G68+F68+R68+S68</f>
        <v>160</v>
      </c>
      <c r="F68" s="55">
        <v>52</v>
      </c>
      <c r="G68" s="55">
        <f>H68+I68</f>
        <v>82</v>
      </c>
      <c r="H68" s="55">
        <f>J68+L68+N68</f>
        <v>82</v>
      </c>
      <c r="I68" s="13">
        <f>K68+M68+O68</f>
        <v>0</v>
      </c>
      <c r="J68" s="55">
        <v>44</v>
      </c>
      <c r="K68" s="13"/>
      <c r="L68" s="55">
        <v>38</v>
      </c>
      <c r="M68" s="13"/>
      <c r="N68" s="55"/>
      <c r="O68" s="13"/>
      <c r="P68" s="55"/>
      <c r="Q68" s="13"/>
      <c r="R68" s="55">
        <v>14</v>
      </c>
      <c r="S68" s="55">
        <v>12</v>
      </c>
      <c r="T68" s="55"/>
      <c r="U68" s="55"/>
      <c r="V68" s="55"/>
      <c r="W68" s="55"/>
      <c r="X68" s="55">
        <v>36</v>
      </c>
      <c r="Y68" s="55">
        <v>98</v>
      </c>
      <c r="Z68" s="55"/>
      <c r="AA68" s="55"/>
      <c r="AB68" s="55"/>
    </row>
    <row r="69" spans="1:39" s="35" customFormat="1" ht="15" customHeight="1" thickBot="1" x14ac:dyDescent="0.3">
      <c r="A69" s="25" t="s">
        <v>175</v>
      </c>
      <c r="B69" s="25" t="s">
        <v>41</v>
      </c>
      <c r="C69" s="13"/>
      <c r="D69" s="13">
        <v>7</v>
      </c>
      <c r="E69" s="55">
        <v>72</v>
      </c>
      <c r="F69" s="13"/>
      <c r="G69" s="13"/>
      <c r="H69" s="55"/>
      <c r="I69" s="13"/>
      <c r="J69" s="55"/>
      <c r="K69" s="13"/>
      <c r="L69" s="55"/>
      <c r="M69" s="13"/>
      <c r="N69" s="55"/>
      <c r="O69" s="13"/>
      <c r="P69" s="55">
        <v>72</v>
      </c>
      <c r="Q69" s="13"/>
      <c r="R69" s="13"/>
      <c r="S69" s="13"/>
      <c r="T69" s="13"/>
      <c r="U69" s="13"/>
      <c r="V69" s="13"/>
      <c r="W69" s="13"/>
      <c r="X69" s="13"/>
      <c r="Y69" s="13"/>
      <c r="Z69" s="13">
        <v>72</v>
      </c>
      <c r="AA69" s="13"/>
      <c r="AB69" s="13"/>
    </row>
    <row r="70" spans="1:39" s="22" customFormat="1" ht="65.25" customHeight="1" thickBot="1" x14ac:dyDescent="0.3">
      <c r="A70" s="23" t="s">
        <v>173</v>
      </c>
      <c r="B70" s="24" t="s">
        <v>119</v>
      </c>
      <c r="C70" s="8">
        <v>7</v>
      </c>
      <c r="D70" s="8"/>
      <c r="E70" s="8">
        <f>E71+E72+E73</f>
        <v>404</v>
      </c>
      <c r="F70" s="8">
        <f t="shared" ref="F70:S70" si="40">F71+F72+F73</f>
        <v>0</v>
      </c>
      <c r="G70" s="8">
        <f t="shared" si="40"/>
        <v>90</v>
      </c>
      <c r="H70" s="8">
        <f t="shared" si="40"/>
        <v>0</v>
      </c>
      <c r="I70" s="8">
        <f t="shared" si="40"/>
        <v>90</v>
      </c>
      <c r="J70" s="8">
        <f t="shared" si="40"/>
        <v>0</v>
      </c>
      <c r="K70" s="8">
        <f t="shared" si="40"/>
        <v>60</v>
      </c>
      <c r="L70" s="8">
        <f t="shared" si="40"/>
        <v>0</v>
      </c>
      <c r="M70" s="8">
        <f t="shared" si="40"/>
        <v>30</v>
      </c>
      <c r="N70" s="8">
        <f t="shared" si="40"/>
        <v>0</v>
      </c>
      <c r="O70" s="8">
        <f t="shared" si="40"/>
        <v>0</v>
      </c>
      <c r="P70" s="8">
        <f t="shared" si="40"/>
        <v>0</v>
      </c>
      <c r="Q70" s="8">
        <f t="shared" si="40"/>
        <v>288</v>
      </c>
      <c r="R70" s="8">
        <f t="shared" si="40"/>
        <v>14</v>
      </c>
      <c r="S70" s="8">
        <f t="shared" si="40"/>
        <v>12</v>
      </c>
      <c r="T70" s="8">
        <f t="shared" ref="T70:U70" si="41">T71+T72+T73</f>
        <v>0</v>
      </c>
      <c r="U70" s="8">
        <f t="shared" si="41"/>
        <v>0</v>
      </c>
      <c r="V70" s="8">
        <f t="shared" ref="V70:AB70" si="42">V71</f>
        <v>0</v>
      </c>
      <c r="W70" s="8">
        <f t="shared" si="42"/>
        <v>0</v>
      </c>
      <c r="X70" s="8">
        <f t="shared" si="42"/>
        <v>0</v>
      </c>
      <c r="Y70" s="8">
        <f t="shared" si="42"/>
        <v>90</v>
      </c>
      <c r="Z70" s="8">
        <f t="shared" si="42"/>
        <v>0</v>
      </c>
      <c r="AA70" s="8">
        <f t="shared" si="42"/>
        <v>0</v>
      </c>
      <c r="AB70" s="8">
        <f t="shared" si="42"/>
        <v>0</v>
      </c>
    </row>
    <row r="71" spans="1:39" s="16" customFormat="1" ht="75" customHeight="1" x14ac:dyDescent="0.25">
      <c r="A71" s="57" t="s">
        <v>174</v>
      </c>
      <c r="B71" s="57" t="s">
        <v>114</v>
      </c>
      <c r="C71" s="55">
        <v>6</v>
      </c>
      <c r="D71" s="55"/>
      <c r="E71" s="55">
        <f t="shared" si="34"/>
        <v>116</v>
      </c>
      <c r="F71" s="55"/>
      <c r="G71" s="55">
        <f>H71+I71</f>
        <v>90</v>
      </c>
      <c r="H71" s="55">
        <f>J71+L71+N71</f>
        <v>0</v>
      </c>
      <c r="I71" s="13">
        <f>K71+M71+O71</f>
        <v>90</v>
      </c>
      <c r="J71" s="55"/>
      <c r="K71" s="13">
        <v>60</v>
      </c>
      <c r="L71" s="55"/>
      <c r="M71" s="13">
        <v>30</v>
      </c>
      <c r="N71" s="55"/>
      <c r="O71" s="13"/>
      <c r="P71" s="55"/>
      <c r="Q71" s="13"/>
      <c r="R71" s="55">
        <v>14</v>
      </c>
      <c r="S71" s="55">
        <v>12</v>
      </c>
      <c r="T71" s="55"/>
      <c r="U71" s="55"/>
      <c r="V71" s="55"/>
      <c r="W71" s="55"/>
      <c r="X71" s="55"/>
      <c r="Y71" s="55">
        <v>90</v>
      </c>
      <c r="Z71" s="55"/>
      <c r="AA71" s="55"/>
      <c r="AB71" s="55"/>
    </row>
    <row r="72" spans="1:39" s="35" customFormat="1" ht="15" customHeight="1" x14ac:dyDescent="0.25">
      <c r="A72" s="25" t="s">
        <v>176</v>
      </c>
      <c r="B72" s="25" t="s">
        <v>41</v>
      </c>
      <c r="C72" s="13"/>
      <c r="D72" s="13">
        <v>6</v>
      </c>
      <c r="E72" s="55">
        <v>144</v>
      </c>
      <c r="F72" s="13"/>
      <c r="G72" s="13"/>
      <c r="H72" s="55"/>
      <c r="I72" s="13"/>
      <c r="J72" s="55"/>
      <c r="K72" s="13"/>
      <c r="L72" s="55"/>
      <c r="M72" s="13"/>
      <c r="N72" s="55"/>
      <c r="O72" s="13"/>
      <c r="P72" s="55"/>
      <c r="Q72" s="13">
        <v>144</v>
      </c>
      <c r="R72" s="13"/>
      <c r="S72" s="13"/>
      <c r="T72" s="13"/>
      <c r="U72" s="13"/>
      <c r="V72" s="13"/>
      <c r="W72" s="13"/>
      <c r="X72" s="13"/>
      <c r="Y72" s="13">
        <v>144</v>
      </c>
      <c r="Z72" s="13"/>
      <c r="AA72" s="13"/>
      <c r="AB72" s="13"/>
    </row>
    <row r="73" spans="1:39" s="16" customFormat="1" ht="15" customHeight="1" thickBot="1" x14ac:dyDescent="0.3">
      <c r="A73" s="25" t="s">
        <v>177</v>
      </c>
      <c r="B73" s="57" t="s">
        <v>73</v>
      </c>
      <c r="C73" s="58"/>
      <c r="D73" s="58">
        <v>7</v>
      </c>
      <c r="E73" s="58">
        <v>144</v>
      </c>
      <c r="F73" s="58"/>
      <c r="G73" s="26"/>
      <c r="H73" s="58"/>
      <c r="I73" s="26"/>
      <c r="J73" s="58"/>
      <c r="K73" s="26"/>
      <c r="L73" s="58"/>
      <c r="M73" s="26"/>
      <c r="N73" s="58"/>
      <c r="O73" s="26"/>
      <c r="P73" s="58"/>
      <c r="Q73" s="26">
        <v>144</v>
      </c>
      <c r="R73" s="58"/>
      <c r="S73" s="58"/>
      <c r="T73" s="58"/>
      <c r="U73" s="58"/>
      <c r="V73" s="58"/>
      <c r="W73" s="58"/>
      <c r="X73" s="58"/>
      <c r="Y73" s="58"/>
      <c r="Z73" s="58">
        <v>144</v>
      </c>
      <c r="AA73" s="58"/>
      <c r="AB73" s="58"/>
    </row>
    <row r="74" spans="1:39" s="22" customFormat="1" ht="21" customHeight="1" thickBot="1" x14ac:dyDescent="0.3">
      <c r="A74" s="23"/>
      <c r="B74" s="36" t="s">
        <v>74</v>
      </c>
      <c r="C74" s="8">
        <v>8</v>
      </c>
      <c r="D74" s="8">
        <v>1</v>
      </c>
      <c r="E74" s="8"/>
      <c r="F74" s="8"/>
      <c r="G74" s="8"/>
      <c r="H74" s="8"/>
      <c r="I74" s="11"/>
      <c r="J74" s="8"/>
      <c r="K74" s="11"/>
      <c r="L74" s="8"/>
      <c r="M74" s="11"/>
      <c r="N74" s="8"/>
      <c r="O74" s="11"/>
      <c r="P74" s="8"/>
      <c r="Q74" s="11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</row>
    <row r="75" spans="1:39" s="22" customFormat="1" ht="28.5" customHeight="1" x14ac:dyDescent="0.25">
      <c r="A75" s="105" t="s">
        <v>45</v>
      </c>
      <c r="B75" s="105"/>
      <c r="C75" s="59">
        <v>17</v>
      </c>
      <c r="D75" s="56">
        <v>27</v>
      </c>
      <c r="E75" s="56"/>
      <c r="F75" s="56"/>
      <c r="G75" s="56"/>
      <c r="H75" s="56"/>
      <c r="I75" s="38"/>
      <c r="J75" s="56"/>
      <c r="K75" s="38"/>
      <c r="L75" s="56"/>
      <c r="M75" s="38"/>
      <c r="N75" s="56"/>
      <c r="O75" s="38"/>
      <c r="P75" s="56"/>
      <c r="Q75" s="38"/>
      <c r="R75" s="56"/>
      <c r="S75" s="56"/>
      <c r="T75" s="56">
        <f t="shared" ref="T75:AB75" si="43">SUM(T10+T19+T32+T41+T57+T23)</f>
        <v>576</v>
      </c>
      <c r="U75" s="56">
        <f t="shared" si="43"/>
        <v>828</v>
      </c>
      <c r="V75" s="56">
        <f t="shared" si="43"/>
        <v>576</v>
      </c>
      <c r="W75" s="56">
        <f t="shared" si="43"/>
        <v>684</v>
      </c>
      <c r="X75" s="56">
        <f t="shared" si="43"/>
        <v>396</v>
      </c>
      <c r="Y75" s="56">
        <f t="shared" si="43"/>
        <v>576</v>
      </c>
      <c r="Z75" s="56">
        <f t="shared" si="43"/>
        <v>360</v>
      </c>
      <c r="AA75" s="56">
        <f t="shared" si="43"/>
        <v>324</v>
      </c>
      <c r="AB75" s="56" t="e">
        <f t="shared" si="43"/>
        <v>#VALUE!</v>
      </c>
    </row>
    <row r="76" spans="1:39" s="16" customFormat="1" ht="30.75" customHeight="1" x14ac:dyDescent="0.25">
      <c r="A76" s="60" t="s">
        <v>46</v>
      </c>
      <c r="B76" s="60" t="s">
        <v>47</v>
      </c>
      <c r="C76" s="60"/>
      <c r="D76" s="58">
        <v>8</v>
      </c>
      <c r="E76" s="58">
        <v>144</v>
      </c>
      <c r="F76" s="58"/>
      <c r="G76" s="58"/>
      <c r="H76" s="58"/>
      <c r="I76" s="26"/>
      <c r="J76" s="58"/>
      <c r="K76" s="26"/>
      <c r="L76" s="58"/>
      <c r="M76" s="26"/>
      <c r="N76" s="58"/>
      <c r="O76" s="26"/>
      <c r="P76" s="58">
        <v>72</v>
      </c>
      <c r="Q76" s="26">
        <v>72</v>
      </c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6" t="s">
        <v>69</v>
      </c>
    </row>
    <row r="77" spans="1:39" s="16" customFormat="1" ht="36" customHeight="1" x14ac:dyDescent="0.25">
      <c r="A77" s="60" t="s">
        <v>48</v>
      </c>
      <c r="B77" s="60" t="s">
        <v>49</v>
      </c>
      <c r="C77" s="60"/>
      <c r="D77" s="58"/>
      <c r="E77" s="58">
        <f t="shared" ref="E77:E79" si="44">G77+F77</f>
        <v>0</v>
      </c>
      <c r="F77" s="58"/>
      <c r="G77" s="58"/>
      <c r="H77" s="58"/>
      <c r="I77" s="26"/>
      <c r="J77" s="58"/>
      <c r="K77" s="26"/>
      <c r="L77" s="58"/>
      <c r="M77" s="26"/>
      <c r="N77" s="58"/>
      <c r="O77" s="26"/>
      <c r="P77" s="58"/>
      <c r="Q77" s="26"/>
      <c r="R77" s="58"/>
      <c r="S77" s="58"/>
      <c r="T77" s="58">
        <f t="shared" ref="T77:AA77" si="45">T7*36</f>
        <v>576</v>
      </c>
      <c r="U77" s="58">
        <f t="shared" si="45"/>
        <v>828</v>
      </c>
      <c r="V77" s="58">
        <f t="shared" si="45"/>
        <v>576</v>
      </c>
      <c r="W77" s="58">
        <f t="shared" si="45"/>
        <v>684</v>
      </c>
      <c r="X77" s="58">
        <f t="shared" si="45"/>
        <v>396</v>
      </c>
      <c r="Y77" s="58">
        <f t="shared" si="45"/>
        <v>576</v>
      </c>
      <c r="Z77" s="58">
        <f t="shared" si="45"/>
        <v>360</v>
      </c>
      <c r="AA77" s="58">
        <f t="shared" si="45"/>
        <v>324</v>
      </c>
      <c r="AB77" s="56" t="s">
        <v>70</v>
      </c>
    </row>
    <row r="78" spans="1:39" s="16" customFormat="1" ht="49.5" customHeight="1" x14ac:dyDescent="0.25">
      <c r="A78" s="60" t="s">
        <v>50</v>
      </c>
      <c r="B78" s="60" t="s">
        <v>51</v>
      </c>
      <c r="C78" s="60"/>
      <c r="D78" s="58"/>
      <c r="E78" s="58">
        <f t="shared" si="44"/>
        <v>0</v>
      </c>
      <c r="F78" s="58"/>
      <c r="G78" s="58"/>
      <c r="H78" s="58"/>
      <c r="I78" s="26"/>
      <c r="J78" s="58"/>
      <c r="K78" s="26"/>
      <c r="L78" s="58"/>
      <c r="M78" s="26"/>
      <c r="N78" s="58"/>
      <c r="O78" s="26"/>
      <c r="P78" s="58"/>
      <c r="Q78" s="26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6" t="s">
        <v>69</v>
      </c>
    </row>
    <row r="79" spans="1:39" s="16" customFormat="1" ht="48" customHeight="1" x14ac:dyDescent="0.25">
      <c r="A79" s="21" t="s">
        <v>52</v>
      </c>
      <c r="B79" s="21" t="s">
        <v>53</v>
      </c>
      <c r="C79" s="21"/>
      <c r="D79" s="54"/>
      <c r="E79" s="58">
        <f t="shared" si="44"/>
        <v>0</v>
      </c>
      <c r="F79" s="54"/>
      <c r="G79" s="54"/>
      <c r="H79" s="58"/>
      <c r="I79" s="26"/>
      <c r="J79" s="58"/>
      <c r="K79" s="26"/>
      <c r="L79" s="58"/>
      <c r="M79" s="26"/>
      <c r="N79" s="58"/>
      <c r="O79" s="26"/>
      <c r="P79" s="58"/>
      <c r="Q79" s="26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6" t="s">
        <v>71</v>
      </c>
    </row>
    <row r="80" spans="1:39" s="16" customFormat="1" ht="15" customHeight="1" x14ac:dyDescent="0.25">
      <c r="A80" s="103"/>
      <c r="B80" s="103"/>
      <c r="C80" s="103"/>
      <c r="D80" s="103"/>
      <c r="E80" s="57"/>
      <c r="F80" s="57"/>
      <c r="G80" s="57"/>
      <c r="H80" s="58"/>
      <c r="I80" s="39"/>
      <c r="J80" s="14"/>
      <c r="K80" s="39"/>
      <c r="L80" s="102" t="s">
        <v>55</v>
      </c>
      <c r="M80" s="102"/>
      <c r="N80" s="103"/>
      <c r="O80" s="34"/>
      <c r="P80" s="57"/>
      <c r="Q80" s="34"/>
      <c r="R80" s="57"/>
      <c r="S80" s="57"/>
      <c r="T80" s="104"/>
      <c r="U80" s="104"/>
      <c r="V80" s="104"/>
      <c r="W80" s="104"/>
      <c r="X80" s="104"/>
      <c r="Y80" s="104"/>
      <c r="Z80" s="104"/>
      <c r="AA80" s="104"/>
      <c r="AB80" s="104"/>
    </row>
    <row r="81" spans="1:28" s="16" customFormat="1" ht="31.5" customHeight="1" x14ac:dyDescent="0.25">
      <c r="A81" s="103" t="s">
        <v>124</v>
      </c>
      <c r="B81" s="103"/>
      <c r="C81" s="103"/>
      <c r="D81" s="103"/>
      <c r="E81" s="57"/>
      <c r="F81" s="57"/>
      <c r="G81" s="57"/>
      <c r="H81" s="118" t="s">
        <v>45</v>
      </c>
      <c r="I81" s="40"/>
      <c r="J81" s="15"/>
      <c r="K81" s="40"/>
      <c r="L81" s="102"/>
      <c r="M81" s="102"/>
      <c r="N81" s="103"/>
      <c r="O81" s="34"/>
      <c r="P81" s="57"/>
      <c r="Q81" s="34"/>
      <c r="R81" s="57"/>
      <c r="S81" s="57"/>
      <c r="T81" s="104"/>
      <c r="U81" s="104"/>
      <c r="V81" s="104"/>
      <c r="W81" s="104"/>
      <c r="X81" s="104"/>
      <c r="Y81" s="104"/>
      <c r="Z81" s="104"/>
      <c r="AA81" s="104"/>
      <c r="AB81" s="104"/>
    </row>
    <row r="82" spans="1:28" s="16" customFormat="1" x14ac:dyDescent="0.25">
      <c r="A82" s="103"/>
      <c r="B82" s="103"/>
      <c r="C82" s="103"/>
      <c r="D82" s="103"/>
      <c r="E82" s="57"/>
      <c r="F82" s="57"/>
      <c r="G82" s="57"/>
      <c r="H82" s="118"/>
      <c r="I82" s="40"/>
      <c r="J82" s="15"/>
      <c r="K82" s="40"/>
      <c r="L82" s="102"/>
      <c r="M82" s="102"/>
      <c r="N82" s="103"/>
      <c r="O82" s="34"/>
      <c r="P82" s="57"/>
      <c r="Q82" s="34"/>
      <c r="R82" s="57"/>
      <c r="S82" s="57"/>
      <c r="T82" s="104"/>
      <c r="U82" s="104"/>
      <c r="V82" s="104"/>
      <c r="W82" s="104"/>
      <c r="X82" s="104"/>
      <c r="Y82" s="104"/>
      <c r="Z82" s="104"/>
      <c r="AA82" s="104"/>
      <c r="AB82" s="104"/>
    </row>
    <row r="83" spans="1:28" s="16" customFormat="1" x14ac:dyDescent="0.25">
      <c r="A83" s="119" t="s">
        <v>49</v>
      </c>
      <c r="B83" s="119"/>
      <c r="C83" s="119"/>
      <c r="D83" s="119"/>
      <c r="E83" s="60"/>
      <c r="F83" s="60"/>
      <c r="G83" s="60"/>
      <c r="H83" s="118"/>
      <c r="I83" s="40"/>
      <c r="J83" s="15"/>
      <c r="K83" s="40"/>
      <c r="L83" s="102"/>
      <c r="M83" s="102"/>
      <c r="N83" s="103"/>
      <c r="O83" s="34"/>
      <c r="P83" s="57"/>
      <c r="Q83" s="34"/>
      <c r="R83" s="57"/>
      <c r="S83" s="57"/>
      <c r="T83" s="104"/>
      <c r="U83" s="104"/>
      <c r="V83" s="104"/>
      <c r="W83" s="104"/>
      <c r="X83" s="104"/>
      <c r="Y83" s="104"/>
      <c r="Z83" s="104"/>
      <c r="AA83" s="104"/>
      <c r="AB83" s="104"/>
    </row>
    <row r="84" spans="1:28" s="16" customFormat="1" ht="15.75" customHeight="1" x14ac:dyDescent="0.25">
      <c r="A84" s="119" t="s">
        <v>54</v>
      </c>
      <c r="B84" s="119"/>
      <c r="C84" s="119"/>
      <c r="D84" s="119"/>
      <c r="E84" s="60"/>
      <c r="F84" s="60"/>
      <c r="G84" s="60"/>
      <c r="H84" s="118"/>
      <c r="I84" s="40"/>
      <c r="J84" s="15"/>
      <c r="K84" s="40"/>
      <c r="L84" s="70" t="s">
        <v>56</v>
      </c>
      <c r="M84" s="71"/>
      <c r="N84" s="72"/>
      <c r="O84" s="68"/>
      <c r="P84" s="68"/>
      <c r="Q84" s="68"/>
      <c r="R84" s="68"/>
      <c r="S84" s="68"/>
      <c r="T84" s="68"/>
      <c r="U84" s="68"/>
      <c r="V84" s="68"/>
      <c r="W84" s="68">
        <v>144</v>
      </c>
      <c r="X84" s="68"/>
      <c r="Y84" s="68">
        <v>288</v>
      </c>
      <c r="Z84" s="68">
        <v>72</v>
      </c>
      <c r="AA84" s="68"/>
      <c r="AB84" s="68">
        <f>SUM(V84:AA84)</f>
        <v>504</v>
      </c>
    </row>
    <row r="85" spans="1:28" s="16" customFormat="1" ht="15.75" customHeight="1" x14ac:dyDescent="0.25">
      <c r="A85" s="103" t="s">
        <v>168</v>
      </c>
      <c r="B85" s="103"/>
      <c r="C85" s="103"/>
      <c r="D85" s="103"/>
      <c r="E85" s="60"/>
      <c r="F85" s="60"/>
      <c r="G85" s="60"/>
      <c r="H85" s="118"/>
      <c r="I85" s="40"/>
      <c r="J85" s="15"/>
      <c r="K85" s="40"/>
      <c r="L85" s="73"/>
      <c r="M85" s="74"/>
      <c r="N85" s="75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</row>
    <row r="86" spans="1:28" s="16" customFormat="1" ht="31.5" customHeight="1" x14ac:dyDescent="0.25">
      <c r="A86" s="103" t="s">
        <v>169</v>
      </c>
      <c r="B86" s="103"/>
      <c r="C86" s="103"/>
      <c r="D86" s="103"/>
      <c r="E86" s="57"/>
      <c r="F86" s="57"/>
      <c r="G86" s="57"/>
      <c r="H86" s="118"/>
      <c r="I86" s="40"/>
      <c r="J86" s="15"/>
      <c r="K86" s="40"/>
      <c r="L86" s="102" t="s">
        <v>57</v>
      </c>
      <c r="M86" s="102"/>
      <c r="N86" s="103"/>
      <c r="O86" s="34"/>
      <c r="P86" s="57"/>
      <c r="Q86" s="34"/>
      <c r="R86" s="57"/>
      <c r="S86" s="57"/>
      <c r="T86" s="58"/>
      <c r="U86" s="58"/>
      <c r="V86" s="58"/>
      <c r="W86" s="58"/>
      <c r="X86" s="58">
        <v>216</v>
      </c>
      <c r="Y86" s="58"/>
      <c r="Z86" s="58">
        <v>144</v>
      </c>
      <c r="AA86" s="58">
        <v>144</v>
      </c>
      <c r="AB86" s="58">
        <f>SUM(V86:AA86)</f>
        <v>504</v>
      </c>
    </row>
    <row r="87" spans="1:28" s="16" customFormat="1" ht="31.5" customHeight="1" x14ac:dyDescent="0.25">
      <c r="A87" s="103" t="s">
        <v>167</v>
      </c>
      <c r="B87" s="103"/>
      <c r="C87" s="103"/>
      <c r="D87" s="103"/>
      <c r="E87" s="57"/>
      <c r="F87" s="57"/>
      <c r="G87" s="57"/>
      <c r="H87" s="118"/>
      <c r="I87" s="40"/>
      <c r="J87" s="15"/>
      <c r="K87" s="40"/>
      <c r="L87" s="102" t="s">
        <v>58</v>
      </c>
      <c r="M87" s="102"/>
      <c r="N87" s="103"/>
      <c r="O87" s="34"/>
      <c r="P87" s="57"/>
      <c r="Q87" s="34"/>
      <c r="R87" s="57"/>
      <c r="S87" s="57"/>
      <c r="T87" s="58"/>
      <c r="U87" s="58"/>
      <c r="V87" s="58"/>
      <c r="W87" s="58"/>
      <c r="X87" s="58"/>
      <c r="Y87" s="58"/>
      <c r="Z87" s="58"/>
      <c r="AA87" s="58"/>
      <c r="AB87" s="58">
        <v>144</v>
      </c>
    </row>
    <row r="88" spans="1:28" s="16" customFormat="1" ht="63" customHeight="1" x14ac:dyDescent="0.25">
      <c r="A88" s="103" t="s">
        <v>79</v>
      </c>
      <c r="B88" s="103"/>
      <c r="C88" s="103"/>
      <c r="D88" s="103"/>
      <c r="E88" s="57"/>
      <c r="F88" s="57"/>
      <c r="G88" s="57"/>
      <c r="H88" s="118"/>
      <c r="I88" s="40"/>
      <c r="J88" s="15"/>
      <c r="K88" s="40"/>
      <c r="L88" s="102" t="s">
        <v>59</v>
      </c>
      <c r="M88" s="102"/>
      <c r="N88" s="103"/>
      <c r="O88" s="34"/>
      <c r="P88" s="57"/>
      <c r="Q88" s="34"/>
      <c r="R88" s="57"/>
      <c r="S88" s="57"/>
      <c r="T88" s="58">
        <v>1</v>
      </c>
      <c r="U88" s="58">
        <v>3</v>
      </c>
      <c r="V88" s="58">
        <v>0</v>
      </c>
      <c r="W88" s="58">
        <v>4</v>
      </c>
      <c r="X88" s="58">
        <v>2</v>
      </c>
      <c r="Y88" s="58">
        <v>2</v>
      </c>
      <c r="Z88" s="58">
        <v>3</v>
      </c>
      <c r="AA88" s="58">
        <v>2</v>
      </c>
      <c r="AB88" s="58">
        <f>SUM(T88:AA88)</f>
        <v>17</v>
      </c>
    </row>
    <row r="89" spans="1:28" s="16" customFormat="1" ht="31.5" customHeight="1" x14ac:dyDescent="0.25">
      <c r="A89" s="103" t="s">
        <v>80</v>
      </c>
      <c r="B89" s="103"/>
      <c r="C89" s="103"/>
      <c r="D89" s="103"/>
      <c r="E89" s="57"/>
      <c r="F89" s="57"/>
      <c r="G89" s="57"/>
      <c r="H89" s="118"/>
      <c r="I89" s="40"/>
      <c r="J89" s="15"/>
      <c r="K89" s="40"/>
      <c r="L89" s="102" t="s">
        <v>60</v>
      </c>
      <c r="M89" s="102"/>
      <c r="N89" s="103"/>
      <c r="O89" s="34"/>
      <c r="P89" s="57"/>
      <c r="Q89" s="34"/>
      <c r="R89" s="57"/>
      <c r="S89" s="57"/>
      <c r="T89" s="58">
        <v>4</v>
      </c>
      <c r="U89" s="58">
        <v>7</v>
      </c>
      <c r="V89" s="58">
        <v>3</v>
      </c>
      <c r="W89" s="58">
        <v>2</v>
      </c>
      <c r="X89" s="58">
        <v>2</v>
      </c>
      <c r="Y89" s="58">
        <v>4</v>
      </c>
      <c r="Z89" s="58">
        <v>1</v>
      </c>
      <c r="AA89" s="58">
        <v>4</v>
      </c>
      <c r="AB89" s="58">
        <f>SUM(T89:AA89)</f>
        <v>27</v>
      </c>
    </row>
    <row r="90" spans="1:28" s="16" customFormat="1" x14ac:dyDescent="0.25">
      <c r="I90" s="35"/>
      <c r="K90" s="35"/>
      <c r="M90" s="35"/>
      <c r="O90" s="35"/>
      <c r="Q90" s="35"/>
    </row>
    <row r="91" spans="1:28" s="16" customFormat="1" x14ac:dyDescent="0.25">
      <c r="I91" s="35"/>
      <c r="K91" s="35"/>
      <c r="M91" s="35"/>
      <c r="O91" s="35"/>
      <c r="Q91" s="35"/>
    </row>
    <row r="92" spans="1:28" s="16" customFormat="1" x14ac:dyDescent="0.25">
      <c r="I92" s="35"/>
      <c r="K92" s="35"/>
      <c r="M92" s="35"/>
      <c r="O92" s="35"/>
      <c r="Q92" s="35"/>
    </row>
    <row r="93" spans="1:28" s="16" customFormat="1" x14ac:dyDescent="0.25">
      <c r="I93" s="35"/>
      <c r="K93" s="35"/>
      <c r="M93" s="35"/>
      <c r="O93" s="35"/>
      <c r="Q93" s="35"/>
    </row>
    <row r="94" spans="1:28" s="16" customFormat="1" x14ac:dyDescent="0.25">
      <c r="I94" s="35"/>
      <c r="K94" s="35"/>
      <c r="M94" s="35"/>
      <c r="O94" s="35"/>
      <c r="Q94" s="35"/>
    </row>
    <row r="95" spans="1:28" s="16" customFormat="1" x14ac:dyDescent="0.25">
      <c r="I95" s="35"/>
      <c r="K95" s="35"/>
      <c r="M95" s="35"/>
      <c r="O95" s="35"/>
      <c r="Q95" s="35"/>
    </row>
    <row r="96" spans="1:28" s="16" customFormat="1" x14ac:dyDescent="0.25">
      <c r="I96" s="35"/>
      <c r="K96" s="35"/>
      <c r="M96" s="35"/>
      <c r="O96" s="35"/>
      <c r="Q96" s="35"/>
    </row>
    <row r="97" spans="9:17" s="16" customFormat="1" x14ac:dyDescent="0.25">
      <c r="I97" s="35"/>
      <c r="K97" s="35"/>
      <c r="M97" s="35"/>
      <c r="O97" s="35"/>
      <c r="Q97" s="35"/>
    </row>
    <row r="98" spans="9:17" s="16" customFormat="1" x14ac:dyDescent="0.25">
      <c r="I98" s="35"/>
      <c r="K98" s="35"/>
      <c r="M98" s="35"/>
      <c r="O98" s="35"/>
      <c r="Q98" s="35"/>
    </row>
    <row r="99" spans="9:17" s="16" customFormat="1" x14ac:dyDescent="0.25">
      <c r="I99" s="35"/>
      <c r="K99" s="35"/>
      <c r="M99" s="35"/>
      <c r="O99" s="35"/>
      <c r="Q99" s="35"/>
    </row>
    <row r="100" spans="9:17" s="16" customFormat="1" x14ac:dyDescent="0.25">
      <c r="I100" s="35"/>
      <c r="K100" s="35"/>
      <c r="M100" s="35"/>
      <c r="O100" s="35"/>
      <c r="Q100" s="35"/>
    </row>
    <row r="101" spans="9:17" s="16" customFormat="1" x14ac:dyDescent="0.25">
      <c r="I101" s="35"/>
      <c r="K101" s="35"/>
      <c r="M101" s="35"/>
      <c r="O101" s="35"/>
      <c r="Q101" s="35"/>
    </row>
    <row r="102" spans="9:17" s="16" customFormat="1" x14ac:dyDescent="0.25">
      <c r="I102" s="35"/>
      <c r="K102" s="35"/>
      <c r="M102" s="35"/>
      <c r="O102" s="35"/>
      <c r="Q102" s="35"/>
    </row>
    <row r="103" spans="9:17" s="16" customFormat="1" x14ac:dyDescent="0.25">
      <c r="I103" s="35"/>
      <c r="K103" s="35"/>
      <c r="M103" s="35"/>
      <c r="O103" s="35"/>
      <c r="Q103" s="35"/>
    </row>
    <row r="104" spans="9:17" s="16" customFormat="1" x14ac:dyDescent="0.25">
      <c r="I104" s="35"/>
      <c r="K104" s="35"/>
      <c r="M104" s="35"/>
      <c r="O104" s="35"/>
      <c r="Q104" s="35"/>
    </row>
    <row r="105" spans="9:17" s="16" customFormat="1" x14ac:dyDescent="0.25">
      <c r="I105" s="35"/>
      <c r="K105" s="35"/>
      <c r="M105" s="35"/>
      <c r="O105" s="35"/>
      <c r="Q105" s="35"/>
    </row>
    <row r="106" spans="9:17" s="16" customFormat="1" x14ac:dyDescent="0.25">
      <c r="I106" s="35"/>
      <c r="K106" s="35"/>
      <c r="M106" s="35"/>
      <c r="O106" s="35"/>
      <c r="Q106" s="35"/>
    </row>
    <row r="107" spans="9:17" s="16" customFormat="1" x14ac:dyDescent="0.25">
      <c r="I107" s="35"/>
      <c r="K107" s="35"/>
      <c r="M107" s="35"/>
      <c r="O107" s="35"/>
      <c r="Q107" s="35"/>
    </row>
    <row r="108" spans="9:17" s="16" customFormat="1" x14ac:dyDescent="0.25">
      <c r="I108" s="35"/>
      <c r="K108" s="35"/>
      <c r="M108" s="35"/>
      <c r="O108" s="35"/>
      <c r="Q108" s="35"/>
    </row>
    <row r="109" spans="9:17" s="16" customFormat="1" x14ac:dyDescent="0.25">
      <c r="I109" s="35"/>
      <c r="K109" s="35"/>
      <c r="M109" s="35"/>
      <c r="O109" s="35"/>
      <c r="Q109" s="35"/>
    </row>
    <row r="110" spans="9:17" s="16" customFormat="1" x14ac:dyDescent="0.25">
      <c r="I110" s="35"/>
      <c r="K110" s="35"/>
      <c r="M110" s="35"/>
      <c r="O110" s="35"/>
      <c r="Q110" s="35"/>
    </row>
    <row r="111" spans="9:17" s="16" customFormat="1" x14ac:dyDescent="0.25">
      <c r="I111" s="35"/>
      <c r="K111" s="35"/>
      <c r="M111" s="35"/>
      <c r="O111" s="35"/>
      <c r="Q111" s="35"/>
    </row>
    <row r="112" spans="9:17" s="16" customFormat="1" x14ac:dyDescent="0.25">
      <c r="I112" s="35"/>
      <c r="K112" s="35"/>
      <c r="M112" s="35"/>
      <c r="O112" s="35"/>
      <c r="Q112" s="35"/>
    </row>
    <row r="113" spans="9:25" s="2" customFormat="1" x14ac:dyDescent="0.25">
      <c r="I113" s="35"/>
      <c r="K113" s="3"/>
      <c r="M113" s="3"/>
      <c r="O113" s="3"/>
      <c r="Q113" s="35"/>
      <c r="T113" s="16"/>
      <c r="U113" s="16"/>
      <c r="V113" s="16"/>
      <c r="W113" s="16"/>
      <c r="X113" s="16"/>
      <c r="Y113" s="16"/>
    </row>
    <row r="114" spans="9:25" s="2" customFormat="1" x14ac:dyDescent="0.25">
      <c r="I114" s="35"/>
      <c r="K114" s="3"/>
      <c r="M114" s="3"/>
      <c r="O114" s="3"/>
      <c r="Q114" s="35"/>
      <c r="T114" s="16"/>
      <c r="U114" s="16"/>
      <c r="V114" s="16"/>
      <c r="W114" s="16"/>
      <c r="X114" s="16"/>
      <c r="Y114" s="16"/>
    </row>
    <row r="115" spans="9:25" s="2" customFormat="1" x14ac:dyDescent="0.25">
      <c r="I115" s="35"/>
      <c r="K115" s="3"/>
      <c r="M115" s="3"/>
      <c r="O115" s="3"/>
      <c r="Q115" s="35"/>
      <c r="T115" s="16"/>
      <c r="U115" s="16"/>
      <c r="V115" s="16"/>
      <c r="W115" s="16"/>
      <c r="X115" s="16"/>
      <c r="Y115" s="16"/>
    </row>
    <row r="116" spans="9:25" s="2" customFormat="1" x14ac:dyDescent="0.25">
      <c r="I116" s="35"/>
      <c r="K116" s="3"/>
      <c r="M116" s="3"/>
      <c r="O116" s="3"/>
      <c r="Q116" s="35"/>
      <c r="T116" s="16"/>
      <c r="U116" s="16"/>
      <c r="V116" s="16"/>
      <c r="W116" s="16"/>
      <c r="X116" s="16"/>
      <c r="Y116" s="16"/>
    </row>
  </sheetData>
  <mergeCells count="64">
    <mergeCell ref="Z80:Z83"/>
    <mergeCell ref="AA80:AA83"/>
    <mergeCell ref="AB80:AB83"/>
    <mergeCell ref="A81:D81"/>
    <mergeCell ref="H81:H89"/>
    <mergeCell ref="A82:D82"/>
    <mergeCell ref="A83:D83"/>
    <mergeCell ref="A84:D84"/>
    <mergeCell ref="A86:D86"/>
    <mergeCell ref="T80:T83"/>
    <mergeCell ref="U80:U83"/>
    <mergeCell ref="V80:V83"/>
    <mergeCell ref="W80:W83"/>
    <mergeCell ref="L86:N86"/>
    <mergeCell ref="A87:D87"/>
    <mergeCell ref="A89:D89"/>
    <mergeCell ref="A75:B75"/>
    <mergeCell ref="A80:D80"/>
    <mergeCell ref="L80:N83"/>
    <mergeCell ref="X80:X83"/>
    <mergeCell ref="P3:Q6"/>
    <mergeCell ref="R3:R7"/>
    <mergeCell ref="S3:S7"/>
    <mergeCell ref="J3:O3"/>
    <mergeCell ref="A1:A7"/>
    <mergeCell ref="B1:B7"/>
    <mergeCell ref="C1:D1"/>
    <mergeCell ref="E1:S1"/>
    <mergeCell ref="T1:AB1"/>
    <mergeCell ref="C2:C7"/>
    <mergeCell ref="D2:D7"/>
    <mergeCell ref="E2:E7"/>
    <mergeCell ref="L89:N89"/>
    <mergeCell ref="L87:N87"/>
    <mergeCell ref="A88:D88"/>
    <mergeCell ref="L88:N88"/>
    <mergeCell ref="Y80:Y83"/>
    <mergeCell ref="A85:D85"/>
    <mergeCell ref="F2:F7"/>
    <mergeCell ref="G2:G7"/>
    <mergeCell ref="V2:W2"/>
    <mergeCell ref="X2:Y2"/>
    <mergeCell ref="Z2:AB2"/>
    <mergeCell ref="H3:I6"/>
    <mergeCell ref="J4:K6"/>
    <mergeCell ref="L4:M6"/>
    <mergeCell ref="N4:O6"/>
    <mergeCell ref="H2:S2"/>
    <mergeCell ref="T2:U2"/>
    <mergeCell ref="AB84:AB85"/>
    <mergeCell ref="L84:N85"/>
    <mergeCell ref="T84:T85"/>
    <mergeCell ref="U84:U85"/>
    <mergeCell ref="V84:V85"/>
    <mergeCell ref="W84:W85"/>
    <mergeCell ref="O84:O85"/>
    <mergeCell ref="P84:P85"/>
    <mergeCell ref="Q84:Q85"/>
    <mergeCell ref="R84:R85"/>
    <mergeCell ref="S84:S85"/>
    <mergeCell ref="X84:X85"/>
    <mergeCell ref="Y84:Y85"/>
    <mergeCell ref="Z84:Z85"/>
    <mergeCell ref="AA84:AA85"/>
  </mergeCells>
  <pageMargins left="0.19685039370078741" right="0.19685039370078741" top="0.19685039370078741" bottom="0.19685039370078741" header="0" footer="0"/>
  <pageSetup paperSize="9" scale="5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естест-науч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2022-10-05T09:59:07Z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113816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