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2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71" i="5" l="1"/>
  <c r="V71" i="5"/>
  <c r="W71" i="5"/>
  <c r="X71" i="5"/>
  <c r="Y71" i="5"/>
  <c r="T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U67" i="5"/>
  <c r="V67" i="5"/>
  <c r="W67" i="5"/>
  <c r="X67" i="5"/>
  <c r="Y67" i="5"/>
  <c r="T67" i="5"/>
  <c r="T62" i="5"/>
  <c r="T29" i="5" s="1"/>
  <c r="F67" i="5"/>
  <c r="G67" i="5"/>
  <c r="H67" i="5"/>
  <c r="I67" i="5"/>
  <c r="J67" i="5"/>
  <c r="K67" i="5"/>
  <c r="L67" i="5"/>
  <c r="M67" i="5"/>
  <c r="M62" i="5" s="1"/>
  <c r="N67" i="5"/>
  <c r="O67" i="5"/>
  <c r="P67" i="5"/>
  <c r="Q67" i="5"/>
  <c r="Q62" i="5" s="1"/>
  <c r="Q29" i="5" s="1"/>
  <c r="R67" i="5"/>
  <c r="S67" i="5"/>
  <c r="U63" i="5"/>
  <c r="V63" i="5"/>
  <c r="W63" i="5"/>
  <c r="X63" i="5"/>
  <c r="Y63" i="5"/>
  <c r="T63" i="5"/>
  <c r="F63" i="5"/>
  <c r="G63" i="5"/>
  <c r="H63" i="5"/>
  <c r="I63" i="5"/>
  <c r="J63" i="5"/>
  <c r="J62" i="5" s="1"/>
  <c r="J29" i="5" s="1"/>
  <c r="K63" i="5"/>
  <c r="L63" i="5"/>
  <c r="M63" i="5"/>
  <c r="N63" i="5"/>
  <c r="N62" i="5" s="1"/>
  <c r="O63" i="5"/>
  <c r="P63" i="5"/>
  <c r="Q63" i="5"/>
  <c r="R63" i="5"/>
  <c r="R62" i="5" s="1"/>
  <c r="S63" i="5"/>
  <c r="H62" i="5"/>
  <c r="H29" i="5" s="1"/>
  <c r="I62" i="5"/>
  <c r="L62" i="5"/>
  <c r="P62" i="5"/>
  <c r="W62" i="5"/>
  <c r="P29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X62" i="5" l="1"/>
  <c r="X29" i="5" s="1"/>
  <c r="V62" i="5"/>
  <c r="V29" i="5" s="1"/>
  <c r="S62" i="5"/>
  <c r="S29" i="5" s="1"/>
  <c r="K62" i="5"/>
  <c r="K29" i="5" s="1"/>
  <c r="U62" i="5"/>
  <c r="U29" i="5" s="1"/>
  <c r="Y62" i="5"/>
  <c r="Y29" i="5" s="1"/>
  <c r="M29" i="5"/>
  <c r="O62" i="5"/>
  <c r="G62" i="5"/>
  <c r="F62" i="5"/>
  <c r="F29" i="5" s="1"/>
  <c r="N29" i="5"/>
  <c r="R29" i="5"/>
  <c r="L29" i="5"/>
  <c r="I29" i="5"/>
  <c r="W29" i="5"/>
  <c r="O29" i="5"/>
  <c r="G29" i="5"/>
  <c r="X75" i="5" l="1"/>
  <c r="E62" i="5"/>
  <c r="U75" i="5"/>
  <c r="Y75" i="5"/>
  <c r="V75" i="5" l="1"/>
  <c r="T75" i="5"/>
  <c r="W75" i="5"/>
  <c r="E29" i="5"/>
  <c r="H9" i="5" l="1"/>
  <c r="I9" i="5"/>
  <c r="H10" i="5"/>
  <c r="G10" i="5" s="1"/>
  <c r="E10" i="5" s="1"/>
  <c r="I10" i="5"/>
  <c r="H11" i="5"/>
  <c r="I11" i="5"/>
  <c r="H12" i="5"/>
  <c r="I12" i="5"/>
  <c r="H13" i="5"/>
  <c r="I13" i="5"/>
  <c r="H14" i="5"/>
  <c r="G14" i="5" s="1"/>
  <c r="E14" i="5" s="1"/>
  <c r="H15" i="5"/>
  <c r="I15" i="5"/>
  <c r="H16" i="5"/>
  <c r="I16" i="5"/>
  <c r="H17" i="5"/>
  <c r="I17" i="5"/>
  <c r="F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H19" i="5"/>
  <c r="I19" i="5"/>
  <c r="G20" i="5"/>
  <c r="E20" i="5" s="1"/>
  <c r="H20" i="5"/>
  <c r="H21" i="5"/>
  <c r="G21" i="5" s="1"/>
  <c r="E21" i="5" s="1"/>
  <c r="I21" i="5"/>
  <c r="F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H23" i="5"/>
  <c r="H24" i="5"/>
  <c r="I24" i="5"/>
  <c r="H25" i="5"/>
  <c r="I25" i="5"/>
  <c r="H26" i="5"/>
  <c r="G26" i="5" s="1"/>
  <c r="E26" i="5" s="1"/>
  <c r="G27" i="5"/>
  <c r="E27" i="5" s="1"/>
  <c r="I22" i="5" l="1"/>
  <c r="G25" i="5"/>
  <c r="E25" i="5" s="1"/>
  <c r="G16" i="5"/>
  <c r="E16" i="5" s="1"/>
  <c r="I18" i="5"/>
  <c r="G15" i="5"/>
  <c r="E15" i="5" s="1"/>
  <c r="H18" i="5"/>
  <c r="G24" i="5"/>
  <c r="E24" i="5" s="1"/>
  <c r="G12" i="5"/>
  <c r="G11" i="5"/>
  <c r="E11" i="5" s="1"/>
  <c r="H22" i="5"/>
  <c r="G17" i="5"/>
  <c r="E17" i="5" s="1"/>
  <c r="G23" i="5"/>
  <c r="E23" i="5" s="1"/>
  <c r="G13" i="5"/>
  <c r="E13" i="5" s="1"/>
  <c r="G9" i="5"/>
  <c r="E9" i="5" s="1"/>
  <c r="G19" i="5"/>
  <c r="E19" i="5" s="1"/>
  <c r="E18" i="5" s="1"/>
  <c r="N7" i="5"/>
  <c r="J8" i="5"/>
  <c r="J7" i="5" s="1"/>
  <c r="K8" i="5"/>
  <c r="K7" i="5" s="1"/>
  <c r="L8" i="5"/>
  <c r="M8" i="5"/>
  <c r="M7" i="5" s="1"/>
  <c r="N8" i="5"/>
  <c r="O8" i="5"/>
  <c r="O7" i="5" s="1"/>
  <c r="P8" i="5"/>
  <c r="P7" i="5" s="1"/>
  <c r="Q8" i="5"/>
  <c r="Q7" i="5" s="1"/>
  <c r="R8" i="5"/>
  <c r="S8" i="5"/>
  <c r="S7" i="5" s="1"/>
  <c r="T8" i="5"/>
  <c r="U8" i="5"/>
  <c r="V8" i="5"/>
  <c r="V7" i="5" s="1"/>
  <c r="W8" i="5"/>
  <c r="W7" i="5" s="1"/>
  <c r="X8" i="5"/>
  <c r="X7" i="5" s="1"/>
  <c r="Y8" i="5"/>
  <c r="Y7" i="5" s="1"/>
  <c r="F8" i="5"/>
  <c r="F7" i="5" s="1"/>
  <c r="E22" i="5" l="1"/>
  <c r="G22" i="5"/>
  <c r="G18" i="5"/>
  <c r="R7" i="5"/>
  <c r="T7" i="5"/>
  <c r="U7" i="5"/>
  <c r="L7" i="5"/>
  <c r="I8" i="5"/>
  <c r="I7" i="5" s="1"/>
  <c r="H8" i="5"/>
  <c r="H7" i="5" s="1"/>
  <c r="G8" i="5"/>
  <c r="E8" i="5"/>
  <c r="Z88" i="5"/>
  <c r="Z87" i="5"/>
  <c r="Z85" i="5"/>
  <c r="Z84" i="5"/>
  <c r="I59" i="5"/>
  <c r="I60" i="5"/>
  <c r="G7" i="5" l="1"/>
  <c r="I65" i="5"/>
  <c r="H65" i="5"/>
  <c r="G65" i="5" l="1"/>
  <c r="E65" i="5" s="1"/>
  <c r="I58" i="5"/>
  <c r="H59" i="5"/>
  <c r="H60" i="5"/>
  <c r="H58" i="5"/>
  <c r="H57" i="5"/>
  <c r="G58" i="5" l="1"/>
  <c r="E58" i="5" s="1"/>
  <c r="G60" i="5"/>
  <c r="E60" i="5" s="1"/>
  <c r="G59" i="5"/>
  <c r="E59" i="5" s="1"/>
  <c r="G57" i="5"/>
  <c r="E57" i="5" s="1"/>
  <c r="H36" i="5"/>
  <c r="I36" i="5"/>
  <c r="G36" i="5" l="1"/>
  <c r="E36" i="5" s="1"/>
  <c r="H56" i="5" l="1"/>
  <c r="H55" i="5"/>
  <c r="H54" i="5"/>
  <c r="H53" i="5"/>
  <c r="H52" i="5"/>
  <c r="H51" i="5"/>
  <c r="H50" i="5"/>
  <c r="H49" i="5"/>
  <c r="H48" i="5"/>
  <c r="H47" i="5"/>
  <c r="H46" i="5"/>
  <c r="H45" i="5"/>
  <c r="H44" i="5"/>
  <c r="G55" i="5" l="1"/>
  <c r="E55" i="5" s="1"/>
  <c r="G52" i="5"/>
  <c r="E52" i="5" s="1"/>
  <c r="G51" i="5"/>
  <c r="E51" i="5" s="1"/>
  <c r="G48" i="5"/>
  <c r="E48" i="5" s="1"/>
  <c r="G47" i="5"/>
  <c r="E47" i="5" s="1"/>
  <c r="G44" i="5"/>
  <c r="G45" i="5"/>
  <c r="E45" i="5" s="1"/>
  <c r="G49" i="5"/>
  <c r="E49" i="5" s="1"/>
  <c r="E7" i="5"/>
  <c r="G56" i="5"/>
  <c r="E56" i="5" s="1"/>
  <c r="G53" i="5"/>
  <c r="E53" i="5" s="1"/>
  <c r="G46" i="5"/>
  <c r="E46" i="5" s="1"/>
  <c r="G50" i="5"/>
  <c r="E50" i="5" s="1"/>
  <c r="G54" i="5"/>
  <c r="E54" i="5" s="1"/>
  <c r="E44" i="5" l="1"/>
  <c r="E43" i="5" s="1"/>
  <c r="H72" i="5"/>
  <c r="I72" i="5"/>
  <c r="I68" i="5"/>
  <c r="H68" i="5"/>
  <c r="I64" i="5"/>
  <c r="H64" i="5"/>
  <c r="H41" i="5"/>
  <c r="G41" i="5" s="1"/>
  <c r="E41" i="5" s="1"/>
  <c r="H40" i="5"/>
  <c r="H32" i="5"/>
  <c r="H33" i="5"/>
  <c r="H34" i="5"/>
  <c r="H35" i="5"/>
  <c r="H37" i="5"/>
  <c r="H38" i="5"/>
  <c r="G38" i="5" s="1"/>
  <c r="H31" i="5"/>
  <c r="I35" i="5"/>
  <c r="I37" i="5"/>
  <c r="I31" i="5"/>
  <c r="I32" i="5"/>
  <c r="I33" i="5"/>
  <c r="I34" i="5"/>
  <c r="G72" i="5" l="1"/>
  <c r="G40" i="5"/>
  <c r="G64" i="5"/>
  <c r="G32" i="5"/>
  <c r="E32" i="5" s="1"/>
  <c r="G68" i="5"/>
  <c r="G31" i="5"/>
  <c r="G34" i="5"/>
  <c r="E34" i="5" s="1"/>
  <c r="G35" i="5"/>
  <c r="E35" i="5" s="1"/>
  <c r="G37" i="5"/>
  <c r="E37" i="5" s="1"/>
  <c r="G33" i="5"/>
  <c r="E40" i="5" l="1"/>
  <c r="E39" i="5" s="1"/>
  <c r="E68" i="5"/>
  <c r="E67" i="5" s="1"/>
  <c r="E72" i="5"/>
  <c r="E71" i="5" s="1"/>
  <c r="E64" i="5"/>
  <c r="E63" i="5" s="1"/>
  <c r="E33" i="5"/>
  <c r="E31" i="5"/>
  <c r="Y77" i="5"/>
  <c r="X77" i="5"/>
  <c r="W77" i="5"/>
  <c r="V77" i="5"/>
  <c r="U77" i="5"/>
  <c r="T77" i="5"/>
  <c r="E30" i="5" l="1"/>
</calcChain>
</file>

<file path=xl/sharedStrings.xml><?xml version="1.0" encoding="utf-8"?>
<sst xmlns="http://schemas.openxmlformats.org/spreadsheetml/2006/main" count="195" uniqueCount="177">
  <si>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</si>
  <si>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</si>
  <si>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</si>
  <si>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</si>
  <si>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</si>
  <si>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</si>
  <si>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</si>
  <si>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</si>
  <si>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</si>
  <si>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</si>
  <si>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</si>
  <si>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</si>
  <si>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</si>
  <si>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</si>
  <si>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</si>
  <si>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</si>
  <si>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</si>
  <si>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</si>
  <si>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</si>
  <si>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</si>
  <si>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</si>
  <si>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</si>
  <si>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</si>
  <si>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</si>
  <si>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</si>
  <si>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Русский язык</t>
  </si>
  <si>
    <t>Литература</t>
  </si>
  <si>
    <t>Иностранный язык</t>
  </si>
  <si>
    <t>Физическая культура</t>
  </si>
  <si>
    <t>ОБЖ</t>
  </si>
  <si>
    <t>Астрономия</t>
  </si>
  <si>
    <t>Общеобразовательный цикл</t>
  </si>
  <si>
    <t>Информатика</t>
  </si>
  <si>
    <t>Экономика</t>
  </si>
  <si>
    <t>Кубановедение</t>
  </si>
  <si>
    <t>*</t>
  </si>
  <si>
    <t>Индивидуальный проект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</si>
  <si>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</si>
  <si>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</si>
  <si>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</si>
  <si>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</si>
  <si>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</si>
  <si>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</si>
  <si>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</si>
  <si>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</si>
  <si>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</si>
  <si>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</si>
  <si>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</si>
  <si>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</si>
  <si>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</si>
  <si>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</si>
  <si>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</si>
  <si>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</si>
  <si>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</si>
  <si>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</si>
  <si>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ОП.00</t>
  </si>
  <si>
    <t>Общепрофессиональные дисциплины</t>
  </si>
  <si>
    <t>ОП.01</t>
  </si>
  <si>
    <t>Экономика организации</t>
  </si>
  <si>
    <t>ОП.02</t>
  </si>
  <si>
    <t>Статистика</t>
  </si>
  <si>
    <t>ОП.03</t>
  </si>
  <si>
    <t>ОП.04</t>
  </si>
  <si>
    <t>Документационное обеспечение управления</t>
  </si>
  <si>
    <t>ОП.05</t>
  </si>
  <si>
    <t>ОП.06</t>
  </si>
  <si>
    <t>ОП.07</t>
  </si>
  <si>
    <t>ОП.08</t>
  </si>
  <si>
    <t>ОП.09</t>
  </si>
  <si>
    <t>ОП.10</t>
  </si>
  <si>
    <t>Безопасность жизнедеятельности</t>
  </si>
  <si>
    <t>ОП.11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</si>
  <si>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</si>
  <si>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</si>
  <si>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</si>
  <si>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</si>
  <si>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</si>
  <si>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</si>
  <si>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</si>
  <si>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</si>
  <si>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УП.02</t>
  </si>
  <si>
    <t>ПМ.03</t>
  </si>
  <si>
    <t>Производственная практика (по профилю специальности)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</si>
  <si>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</si>
  <si>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</si>
  <si>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</si>
  <si>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</si>
  <si>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</si>
  <si>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</si>
  <si>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</si>
  <si>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</si>
  <si>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3,4,5,6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</si>
  <si>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</si>
  <si>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</si>
  <si>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</si>
  <si>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</si>
  <si>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</si>
  <si>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</si>
  <si>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</si>
  <si>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</si>
  <si>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</si>
  <si>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</si>
  <si>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</si>
  <si>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</si>
  <si>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</si>
  <si>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</si>
  <si>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план</t>
  </si>
  <si>
    <t>вариатив</t>
  </si>
  <si>
    <t>ПП.02</t>
  </si>
  <si>
    <t>ОП.12</t>
  </si>
  <si>
    <t>ОП.13</t>
  </si>
  <si>
    <t>Итого</t>
  </si>
  <si>
    <t>Демонстрационный экзамен</t>
  </si>
  <si>
    <t>Основы финансовой грамотности</t>
  </si>
  <si>
    <t xml:space="preserve"> В ЗАЧЕТКУ</t>
  </si>
  <si>
    <t>Основы бережливого производства</t>
  </si>
  <si>
    <t xml:space="preserve">История </t>
  </si>
  <si>
    <t>Дополнительные учебные дисциплины и элективные курсы</t>
  </si>
  <si>
    <t>Русский язык и культура речи</t>
  </si>
  <si>
    <t>всего</t>
  </si>
  <si>
    <t xml:space="preserve">Иностранный язык </t>
  </si>
  <si>
    <t>Теория государства и права</t>
  </si>
  <si>
    <t>Конституционное право</t>
  </si>
  <si>
    <t>Административное право</t>
  </si>
  <si>
    <t>Основы экологического права</t>
  </si>
  <si>
    <t>Трудовое право</t>
  </si>
  <si>
    <t>Гражданское право</t>
  </si>
  <si>
    <t>Семейное право</t>
  </si>
  <si>
    <t>Гражданский процесс</t>
  </si>
  <si>
    <t>Страховое дело</t>
  </si>
  <si>
    <t>Менеджмент</t>
  </si>
  <si>
    <t>ОП.14</t>
  </si>
  <si>
    <t>ОП.15.</t>
  </si>
  <si>
    <t>ОП.16</t>
  </si>
  <si>
    <t>Правоохранительные и судебные органы</t>
  </si>
  <si>
    <t>ОП.17</t>
  </si>
  <si>
    <t>Уголовное право</t>
  </si>
  <si>
    <t>Обеспечение реализации прав граждан в сфере пенсионного обеспечения и социальной защиты</t>
  </si>
  <si>
    <t xml:space="preserve"> Право социального обеспечения </t>
  </si>
  <si>
    <t>МДК.01.02</t>
  </si>
  <si>
    <t>Психология социально- правовой деятельности</t>
  </si>
  <si>
    <t>Организационное обеспечение деятельности учреждений социальной защиты населения и органов Пенсионного фонда Российской Федерации</t>
  </si>
  <si>
    <t>Организация работы органов и учреждений социальной защиты населения, органов Пенсионного фонда Российской Федерации (ПФР)</t>
  </si>
  <si>
    <t>Основы предпринимательской деятельности в сельском хозяйстве</t>
  </si>
  <si>
    <t>МДК 03.01</t>
  </si>
  <si>
    <t>Основы растениеводства и животноводства</t>
  </si>
  <si>
    <t>УП.03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</si>
  <si>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каждого обучающегося </t>
    </r>
  </si>
  <si>
    <t>БУД</t>
  </si>
  <si>
    <t>Базовые учебные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</si>
  <si>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</si>
  <si>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</si>
  <si>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</si>
  <si>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</si>
  <si>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</si>
  <si>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</si>
  <si>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</si>
  <si>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Обществознание</t>
  </si>
  <si>
    <t>БУД.07</t>
  </si>
  <si>
    <t>БУД.08</t>
  </si>
  <si>
    <t>БУД.09</t>
  </si>
  <si>
    <t>ПУД.00</t>
  </si>
  <si>
    <t>Профильные учебные дисциплины</t>
  </si>
  <si>
    <t>ПУД.10</t>
  </si>
  <si>
    <t>ПУД.11</t>
  </si>
  <si>
    <t>География</t>
  </si>
  <si>
    <t>ПУД.12</t>
  </si>
  <si>
    <t>ДУД.00       ЭК.00</t>
  </si>
  <si>
    <t>ДУД.13</t>
  </si>
  <si>
    <t>ДУД.14</t>
  </si>
  <si>
    <t>Основы естествознания</t>
  </si>
  <si>
    <t>ЭК.15</t>
  </si>
  <si>
    <t>Компьютерный практикум</t>
  </si>
  <si>
    <t>ЭК.16</t>
  </si>
  <si>
    <t>Основы права</t>
  </si>
  <si>
    <t>ОО.00</t>
  </si>
  <si>
    <t>ПП.00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</si>
</sst>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0" fillId="2" borderId="0" xfId="0" applyFill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/>
    <xf numFmtId="0" fontId="6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/>
    <xf numFmtId="0" fontId="0" fillId="0" borderId="0" xfId="0" applyFill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3" fillId="2" borderId="6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8" xfId="0" applyFont="1" applyFill="1" applyBorder="1"/>
    <xf numFmtId="0" fontId="9" fillId="2" borderId="1" xfId="0" applyFont="1" applyFill="1" applyBorder="1"/>
    <xf numFmtId="0" fontId="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4" fillId="0" borderId="1" xfId="0" applyFont="1" applyFill="1" applyBorder="1"/>
    <xf numFmtId="0" fontId="14" fillId="0" borderId="0" xfId="0" applyFont="1" applyFill="1"/>
    <xf numFmtId="0" fontId="0" fillId="0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14" fillId="3" borderId="0" xfId="0" applyFont="1" applyFill="1"/>
    <xf numFmtId="0" fontId="14" fillId="4" borderId="1" xfId="0" applyFont="1" applyFill="1" applyBorder="1"/>
    <xf numFmtId="0" fontId="14" fillId="4" borderId="0" xfId="0" applyFont="1" applyFill="1"/>
    <xf numFmtId="0" fontId="0" fillId="2" borderId="0" xfId="0" applyFont="1" applyFill="1"/>
    <xf numFmtId="0" fontId="11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6" fillId="2" borderId="0" xfId="0" applyFont="1" applyFill="1"/>
    <xf numFmtId="0" fontId="17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16" fillId="2" borderId="0" xfId="0" applyFont="1" applyFill="1" applyBorder="1"/>
    <xf numFmtId="0" fontId="17" fillId="2" borderId="1" xfId="0" applyFont="1" applyFill="1" applyBorder="1"/>
    <xf numFmtId="0" fontId="3" fillId="2" borderId="19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textRotation="90"/>
    </xf>
    <xf numFmtId="0" fontId="11" fillId="2" borderId="8" xfId="0" applyFont="1" applyFill="1" applyBorder="1" applyAlignment="1">
      <alignment horizontal="center" textRotation="90"/>
    </xf>
    <xf numFmtId="0" fontId="11" fillId="2" borderId="16" xfId="0" applyFont="1" applyFill="1" applyBorder="1" applyAlignment="1">
      <alignment horizontal="center" textRotation="90"/>
    </xf>
    <xf numFmtId="0" fontId="11" fillId="2" borderId="9" xfId="0" applyFont="1" applyFill="1" applyBorder="1" applyAlignment="1">
      <alignment horizontal="center" textRotation="90"/>
    </xf>
    <xf numFmtId="0" fontId="11" fillId="2" borderId="5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vertical="center" textRotation="90"/>
    </xf>
    <xf numFmtId="0" fontId="11" fillId="2" borderId="8" xfId="0" applyFont="1" applyFill="1" applyBorder="1" applyAlignment="1">
      <alignment horizontal="center" vertical="center" textRotation="90"/>
    </xf>
    <xf numFmtId="0" fontId="11" fillId="2" borderId="16" xfId="0" applyFont="1" applyFill="1" applyBorder="1" applyAlignment="1">
      <alignment horizontal="center" vertical="center" textRotation="90"/>
    </xf>
    <xf numFmtId="0" fontId="11" fillId="2" borderId="9" xfId="0" applyFont="1" applyFill="1" applyBorder="1" applyAlignment="1">
      <alignment horizontal="center" vertical="center" textRotation="90"/>
    </xf>
    <xf numFmtId="0" fontId="11" fillId="2" borderId="2" xfId="0" applyFont="1" applyFill="1" applyBorder="1" applyAlignment="1">
      <alignment horizontal="center" vertical="center" textRotation="90"/>
    </xf>
    <xf numFmtId="0" fontId="11" fillId="2" borderId="3" xfId="0" applyFont="1" applyFill="1" applyBorder="1" applyAlignment="1">
      <alignment horizontal="center" vertical="center" textRotation="90"/>
    </xf>
    <xf numFmtId="0" fontId="11" fillId="2" borderId="17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209549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50773" y="-1150773"/>
          <a:ext cx="7052003" cy="9353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24" sqref="R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Z599"/>
  <sheetViews>
    <sheetView zoomScale="70" zoomScaleNormal="70" workbookViewId="0">
      <pane ySplit="6" topLeftCell="A7" activePane="bottomLeft" state="frozen"/>
      <selection pane="bottomLeft" activeCell="T71" sqref="T71:Y71"/>
    </sheetView>
  </sheetViews>
  <sheetFormatPr defaultRowHeight="15" x14ac:dyDescent="0.25"/>
  <cols>
    <col min="1" max="1" width="12.28515625" customWidth="1"/>
    <col min="2" max="2" width="28.42578125" customWidth="1"/>
    <col min="3" max="5" width="9.140625" style="32"/>
    <col min="7" max="7" width="15.42578125" customWidth="1"/>
    <col min="8" max="8" width="9.140625" style="42"/>
    <col min="9" max="9" width="9.140625" style="67"/>
    <col min="10" max="10" width="10.85546875" style="41" customWidth="1"/>
    <col min="11" max="11" width="10.140625" style="69" customWidth="1"/>
    <col min="12" max="12" width="8.7109375" style="41" customWidth="1"/>
    <col min="13" max="13" width="8.7109375" style="69" customWidth="1"/>
    <col min="14" max="14" width="6.85546875" style="41" customWidth="1"/>
    <col min="15" max="15" width="10.7109375" style="69" customWidth="1"/>
    <col min="16" max="16" width="9.140625" style="70"/>
    <col min="17" max="17" width="9.140625" style="60"/>
    <col min="20" max="21" width="9.140625" style="32"/>
    <col min="23" max="24" width="9.140625" style="38"/>
  </cols>
  <sheetData>
    <row r="1" spans="1:25" s="31" customFormat="1" ht="51" customHeight="1" x14ac:dyDescent="0.25">
      <c r="A1" s="110" t="s">
        <v>0</v>
      </c>
      <c r="B1" s="135" t="s">
        <v>1</v>
      </c>
      <c r="C1" s="136" t="s">
        <v>2</v>
      </c>
      <c r="D1" s="136"/>
      <c r="E1" s="71"/>
      <c r="F1" s="71"/>
      <c r="G1" s="137" t="s">
        <v>3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  <c r="T1" s="99" t="s">
        <v>14</v>
      </c>
      <c r="U1" s="99"/>
      <c r="V1" s="99"/>
      <c r="W1" s="99"/>
      <c r="X1" s="99"/>
      <c r="Y1" s="99"/>
    </row>
    <row r="2" spans="1:25" s="31" customFormat="1" ht="39" customHeight="1" x14ac:dyDescent="0.25">
      <c r="A2" s="112"/>
      <c r="B2" s="135"/>
      <c r="C2" s="100" t="s">
        <v>101</v>
      </c>
      <c r="D2" s="100" t="s">
        <v>102</v>
      </c>
      <c r="E2" s="113" t="s">
        <v>114</v>
      </c>
      <c r="F2" s="113" t="s">
        <v>5</v>
      </c>
      <c r="G2" s="100" t="s">
        <v>4</v>
      </c>
      <c r="H2" s="99" t="s">
        <v>6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1" t="s">
        <v>15</v>
      </c>
      <c r="U2" s="101"/>
      <c r="V2" s="101" t="s">
        <v>16</v>
      </c>
      <c r="W2" s="101"/>
      <c r="X2" s="101" t="s">
        <v>17</v>
      </c>
      <c r="Y2" s="101"/>
    </row>
    <row r="3" spans="1:25" s="31" customFormat="1" ht="31.5" customHeight="1" x14ac:dyDescent="0.25">
      <c r="A3" s="112"/>
      <c r="B3" s="135"/>
      <c r="C3" s="100"/>
      <c r="D3" s="100"/>
      <c r="E3" s="114"/>
      <c r="F3" s="114"/>
      <c r="G3" s="100"/>
      <c r="H3" s="102" t="s">
        <v>7</v>
      </c>
      <c r="I3" s="103"/>
      <c r="J3" s="106" t="s">
        <v>8</v>
      </c>
      <c r="K3" s="107"/>
      <c r="L3" s="107"/>
      <c r="M3" s="107"/>
      <c r="N3" s="107"/>
      <c r="O3" s="108"/>
      <c r="P3" s="109" t="s">
        <v>11</v>
      </c>
      <c r="Q3" s="110"/>
      <c r="R3" s="100" t="s">
        <v>12</v>
      </c>
      <c r="S3" s="100" t="s">
        <v>13</v>
      </c>
      <c r="T3" s="99" t="s">
        <v>18</v>
      </c>
      <c r="U3" s="99"/>
      <c r="V3" s="99"/>
      <c r="W3" s="99"/>
      <c r="X3" s="99"/>
      <c r="Y3" s="99"/>
    </row>
    <row r="4" spans="1:25" s="31" customFormat="1" ht="48.75" customHeight="1" x14ac:dyDescent="0.25">
      <c r="A4" s="112"/>
      <c r="B4" s="135"/>
      <c r="C4" s="100"/>
      <c r="D4" s="100"/>
      <c r="E4" s="114"/>
      <c r="F4" s="114"/>
      <c r="G4" s="100"/>
      <c r="H4" s="104"/>
      <c r="I4" s="105"/>
      <c r="J4" s="111" t="s">
        <v>9</v>
      </c>
      <c r="K4" s="112"/>
      <c r="L4" s="111" t="s">
        <v>10</v>
      </c>
      <c r="M4" s="112"/>
      <c r="N4" s="111" t="s">
        <v>105</v>
      </c>
      <c r="O4" s="112"/>
      <c r="P4" s="111"/>
      <c r="Q4" s="112"/>
      <c r="R4" s="100"/>
      <c r="S4" s="100"/>
      <c r="T4" s="90" t="s">
        <v>19</v>
      </c>
      <c r="U4" s="91" t="s">
        <v>20</v>
      </c>
      <c r="V4" s="52" t="s">
        <v>21</v>
      </c>
      <c r="W4" s="52" t="s">
        <v>22</v>
      </c>
      <c r="X4" s="52" t="s">
        <v>23</v>
      </c>
      <c r="Y4" s="52" t="s">
        <v>24</v>
      </c>
    </row>
    <row r="5" spans="1:25" s="31" customFormat="1" x14ac:dyDescent="0.25">
      <c r="A5" s="112"/>
      <c r="B5" s="135"/>
      <c r="C5" s="100"/>
      <c r="D5" s="100"/>
      <c r="E5" s="114"/>
      <c r="F5" s="114"/>
      <c r="G5" s="100"/>
      <c r="H5" s="104"/>
      <c r="I5" s="105"/>
      <c r="J5" s="111"/>
      <c r="K5" s="112"/>
      <c r="L5" s="111"/>
      <c r="M5" s="112"/>
      <c r="N5" s="111"/>
      <c r="O5" s="112"/>
      <c r="P5" s="111"/>
      <c r="Q5" s="112"/>
      <c r="R5" s="100"/>
      <c r="S5" s="100"/>
      <c r="T5" s="53">
        <v>16</v>
      </c>
      <c r="U5" s="53">
        <v>23</v>
      </c>
      <c r="V5" s="53">
        <v>16</v>
      </c>
      <c r="W5" s="53">
        <v>23</v>
      </c>
      <c r="X5" s="53">
        <v>16</v>
      </c>
      <c r="Y5" s="53">
        <v>14</v>
      </c>
    </row>
    <row r="6" spans="1:25" s="31" customFormat="1" ht="15.75" thickBot="1" x14ac:dyDescent="0.3">
      <c r="A6" s="134"/>
      <c r="B6" s="135"/>
      <c r="C6" s="100"/>
      <c r="D6" s="100"/>
      <c r="E6" s="115"/>
      <c r="F6" s="115"/>
      <c r="G6" s="100"/>
      <c r="H6" s="53" t="s">
        <v>106</v>
      </c>
      <c r="I6" s="62" t="s">
        <v>107</v>
      </c>
      <c r="J6" s="52" t="s">
        <v>106</v>
      </c>
      <c r="K6" s="57" t="s">
        <v>107</v>
      </c>
      <c r="L6" s="53" t="s">
        <v>106</v>
      </c>
      <c r="M6" s="57" t="s">
        <v>107</v>
      </c>
      <c r="N6" s="53" t="s">
        <v>106</v>
      </c>
      <c r="O6" s="57" t="s">
        <v>107</v>
      </c>
      <c r="P6" s="53" t="s">
        <v>106</v>
      </c>
      <c r="Q6" s="57" t="s">
        <v>107</v>
      </c>
      <c r="R6" s="100"/>
      <c r="S6" s="100"/>
      <c r="T6" s="53">
        <v>16</v>
      </c>
      <c r="U6" s="53">
        <v>23</v>
      </c>
      <c r="V6" s="53">
        <v>16</v>
      </c>
      <c r="W6" s="53">
        <v>22</v>
      </c>
      <c r="X6" s="53">
        <v>14</v>
      </c>
      <c r="Y6" s="53">
        <v>9</v>
      </c>
    </row>
    <row r="7" spans="1:25" s="31" customFormat="1" ht="16.5" thickBot="1" x14ac:dyDescent="0.3">
      <c r="A7" s="5" t="s">
        <v>175</v>
      </c>
      <c r="B7" s="5" t="s">
        <v>31</v>
      </c>
      <c r="C7" s="14"/>
      <c r="D7" s="14"/>
      <c r="E7" s="14">
        <f>SUM(E18+E8+E22)</f>
        <v>1476</v>
      </c>
      <c r="F7" s="14">
        <f t="shared" ref="F7:Y7" si="0">SUM(F18+F8+F22)</f>
        <v>0</v>
      </c>
      <c r="G7" s="14">
        <f t="shared" si="0"/>
        <v>1404</v>
      </c>
      <c r="H7" s="14">
        <f t="shared" si="0"/>
        <v>1404</v>
      </c>
      <c r="I7" s="14">
        <f t="shared" si="0"/>
        <v>0</v>
      </c>
      <c r="J7" s="14">
        <f t="shared" si="0"/>
        <v>793</v>
      </c>
      <c r="K7" s="14">
        <f t="shared" si="0"/>
        <v>0</v>
      </c>
      <c r="L7" s="14">
        <f t="shared" si="0"/>
        <v>611</v>
      </c>
      <c r="M7" s="14">
        <f t="shared" si="0"/>
        <v>0</v>
      </c>
      <c r="N7" s="14">
        <f t="shared" si="0"/>
        <v>0</v>
      </c>
      <c r="O7" s="14">
        <f t="shared" si="0"/>
        <v>0</v>
      </c>
      <c r="P7" s="14">
        <f t="shared" si="0"/>
        <v>0</v>
      </c>
      <c r="Q7" s="14">
        <f t="shared" si="0"/>
        <v>0</v>
      </c>
      <c r="R7" s="14">
        <f t="shared" si="0"/>
        <v>48</v>
      </c>
      <c r="S7" s="14">
        <f t="shared" si="0"/>
        <v>24</v>
      </c>
      <c r="T7" s="14">
        <f t="shared" si="0"/>
        <v>576</v>
      </c>
      <c r="U7" s="14">
        <f t="shared" si="0"/>
        <v>828</v>
      </c>
      <c r="V7" s="14">
        <f t="shared" si="0"/>
        <v>0</v>
      </c>
      <c r="W7" s="14">
        <f t="shared" si="0"/>
        <v>0</v>
      </c>
      <c r="X7" s="14">
        <f t="shared" si="0"/>
        <v>0</v>
      </c>
      <c r="Y7" s="14">
        <f t="shared" si="0"/>
        <v>0</v>
      </c>
    </row>
    <row r="8" spans="1:25" s="74" customFormat="1" ht="37.5" customHeight="1" thickBot="1" x14ac:dyDescent="0.3">
      <c r="A8" s="72" t="s">
        <v>148</v>
      </c>
      <c r="B8" s="73" t="s">
        <v>149</v>
      </c>
      <c r="C8" s="14"/>
      <c r="D8" s="14"/>
      <c r="E8" s="14">
        <f t="shared" ref="E8:F8" si="1">SUM(E9:E17)</f>
        <v>720</v>
      </c>
      <c r="F8" s="14">
        <f t="shared" si="1"/>
        <v>0</v>
      </c>
      <c r="G8" s="14">
        <f>SUM(G9:G17)</f>
        <v>702</v>
      </c>
      <c r="H8" s="14">
        <f t="shared" ref="H8" si="2">SUM(H9:H17)</f>
        <v>702</v>
      </c>
      <c r="I8" s="14">
        <f t="shared" ref="I8:J8" si="3">SUM(I9:I17)</f>
        <v>0</v>
      </c>
      <c r="J8" s="14">
        <f t="shared" si="3"/>
        <v>306</v>
      </c>
      <c r="K8" s="14">
        <f t="shared" ref="K8" si="4">SUM(K9:K17)</f>
        <v>0</v>
      </c>
      <c r="L8" s="14">
        <f t="shared" ref="L8:M8" si="5">SUM(L9:L17)</f>
        <v>396</v>
      </c>
      <c r="M8" s="14">
        <f t="shared" si="5"/>
        <v>0</v>
      </c>
      <c r="N8" s="14">
        <f t="shared" ref="N8" si="6">SUM(N9:N17)</f>
        <v>0</v>
      </c>
      <c r="O8" s="14">
        <f t="shared" ref="O8:P8" si="7">SUM(O9:O17)</f>
        <v>0</v>
      </c>
      <c r="P8" s="14">
        <f t="shared" si="7"/>
        <v>0</v>
      </c>
      <c r="Q8" s="14">
        <f t="shared" ref="Q8" si="8">SUM(Q9:Q17)</f>
        <v>0</v>
      </c>
      <c r="R8" s="14">
        <f t="shared" ref="R8:S8" si="9">SUM(R9:R17)</f>
        <v>12</v>
      </c>
      <c r="S8" s="14">
        <f t="shared" si="9"/>
        <v>6</v>
      </c>
      <c r="T8" s="14">
        <f t="shared" ref="T8" si="10">SUM(T9:T17)</f>
        <v>264</v>
      </c>
      <c r="U8" s="14">
        <f t="shared" ref="U8:V8" si="11">SUM(U9:U17)</f>
        <v>438</v>
      </c>
      <c r="V8" s="14">
        <f t="shared" si="11"/>
        <v>0</v>
      </c>
      <c r="W8" s="14">
        <f t="shared" ref="W8" si="12">SUM(W9:W17)</f>
        <v>0</v>
      </c>
      <c r="X8" s="14">
        <f t="shared" ref="X8:Y8" si="13">SUM(X9:X17)</f>
        <v>0</v>
      </c>
      <c r="Y8" s="14">
        <f t="shared" si="13"/>
        <v>0</v>
      </c>
    </row>
    <row r="9" spans="1:25" s="75" customFormat="1" ht="37.5" customHeight="1" x14ac:dyDescent="0.25">
      <c r="A9" s="6" t="s">
        <v>150</v>
      </c>
      <c r="B9" s="4" t="s">
        <v>25</v>
      </c>
      <c r="C9" s="96">
        <v>2</v>
      </c>
      <c r="D9" s="96"/>
      <c r="E9" s="96">
        <f>G9+F9+R9+S9</f>
        <v>96</v>
      </c>
      <c r="F9" s="96"/>
      <c r="G9" s="96">
        <f>H9+I9</f>
        <v>78</v>
      </c>
      <c r="H9" s="96">
        <f>J9+L9+N9</f>
        <v>78</v>
      </c>
      <c r="I9" s="15">
        <f>K9+M9+O9</f>
        <v>0</v>
      </c>
      <c r="J9" s="96">
        <v>40</v>
      </c>
      <c r="K9" s="15"/>
      <c r="L9" s="96">
        <v>38</v>
      </c>
      <c r="M9" s="15"/>
      <c r="N9" s="96"/>
      <c r="O9" s="15"/>
      <c r="P9" s="96"/>
      <c r="Q9" s="15"/>
      <c r="R9" s="96">
        <v>12</v>
      </c>
      <c r="S9" s="96">
        <v>6</v>
      </c>
      <c r="T9" s="96">
        <v>40</v>
      </c>
      <c r="U9" s="96">
        <v>38</v>
      </c>
      <c r="V9" s="96"/>
      <c r="W9" s="96"/>
      <c r="X9" s="96"/>
      <c r="Y9" s="96"/>
    </row>
    <row r="10" spans="1:25" s="75" customFormat="1" ht="15" customHeight="1" x14ac:dyDescent="0.25">
      <c r="A10" s="6" t="s">
        <v>151</v>
      </c>
      <c r="B10" s="93" t="s">
        <v>26</v>
      </c>
      <c r="C10" s="11"/>
      <c r="D10" s="11">
        <v>2</v>
      </c>
      <c r="E10" s="96">
        <f t="shared" ref="E10:E15" si="14">G10+F10+R10+S10</f>
        <v>117</v>
      </c>
      <c r="F10" s="11"/>
      <c r="G10" s="96">
        <f t="shared" ref="G10:G15" si="15">H10+I10</f>
        <v>117</v>
      </c>
      <c r="H10" s="11">
        <f t="shared" ref="H10:I17" si="16">J10+L10+N10</f>
        <v>117</v>
      </c>
      <c r="I10" s="12">
        <f t="shared" si="16"/>
        <v>0</v>
      </c>
      <c r="J10" s="11">
        <v>56</v>
      </c>
      <c r="K10" s="12"/>
      <c r="L10" s="11">
        <v>61</v>
      </c>
      <c r="M10" s="12"/>
      <c r="N10" s="11"/>
      <c r="O10" s="12"/>
      <c r="P10" s="11"/>
      <c r="Q10" s="12"/>
      <c r="R10" s="11"/>
      <c r="S10" s="11"/>
      <c r="T10" s="11">
        <v>48</v>
      </c>
      <c r="U10" s="11">
        <v>69</v>
      </c>
      <c r="V10" s="11"/>
      <c r="W10" s="11"/>
      <c r="X10" s="11"/>
      <c r="Y10" s="11"/>
    </row>
    <row r="11" spans="1:25" s="75" customFormat="1" ht="15" customHeight="1" x14ac:dyDescent="0.25">
      <c r="A11" s="6" t="s">
        <v>152</v>
      </c>
      <c r="B11" s="92" t="s">
        <v>153</v>
      </c>
      <c r="C11" s="95"/>
      <c r="D11" s="95">
        <v>2</v>
      </c>
      <c r="E11" s="96">
        <f>G11+F11+R11+S11</f>
        <v>39</v>
      </c>
      <c r="F11" s="95"/>
      <c r="G11" s="96">
        <f>H11+I11</f>
        <v>39</v>
      </c>
      <c r="H11" s="95">
        <f>J11+L11+N11</f>
        <v>39</v>
      </c>
      <c r="I11" s="12">
        <f>K11+M11+O11</f>
        <v>0</v>
      </c>
      <c r="J11" s="95">
        <v>29</v>
      </c>
      <c r="K11" s="16"/>
      <c r="L11" s="95">
        <v>10</v>
      </c>
      <c r="M11" s="16"/>
      <c r="N11" s="95"/>
      <c r="O11" s="16"/>
      <c r="P11" s="95"/>
      <c r="Q11" s="16"/>
      <c r="R11" s="95"/>
      <c r="S11" s="95"/>
      <c r="T11" s="95"/>
      <c r="U11" s="95">
        <v>39</v>
      </c>
      <c r="V11" s="95"/>
      <c r="W11" s="95"/>
      <c r="X11" s="95"/>
      <c r="Y11" s="95"/>
    </row>
    <row r="12" spans="1:25" s="75" customFormat="1" ht="15" customHeight="1" x14ac:dyDescent="0.25">
      <c r="A12" s="6" t="s">
        <v>154</v>
      </c>
      <c r="B12" s="93" t="s">
        <v>27</v>
      </c>
      <c r="C12" s="11"/>
      <c r="D12" s="11">
        <v>2</v>
      </c>
      <c r="E12" s="96">
        <v>117</v>
      </c>
      <c r="F12" s="11"/>
      <c r="G12" s="96">
        <f t="shared" si="15"/>
        <v>117</v>
      </c>
      <c r="H12" s="11">
        <f t="shared" si="16"/>
        <v>117</v>
      </c>
      <c r="I12" s="12">
        <f t="shared" si="16"/>
        <v>0</v>
      </c>
      <c r="J12" s="11">
        <v>2</v>
      </c>
      <c r="K12" s="12"/>
      <c r="L12" s="11">
        <v>115</v>
      </c>
      <c r="M12" s="12"/>
      <c r="N12" s="11"/>
      <c r="O12" s="12"/>
      <c r="P12" s="11"/>
      <c r="Q12" s="12"/>
      <c r="R12" s="11"/>
      <c r="S12" s="11"/>
      <c r="T12" s="11">
        <v>48</v>
      </c>
      <c r="U12" s="11">
        <v>69</v>
      </c>
      <c r="V12" s="11"/>
      <c r="W12" s="11"/>
      <c r="X12" s="11"/>
      <c r="Y12" s="11"/>
    </row>
    <row r="13" spans="1:25" s="75" customFormat="1" ht="15" customHeight="1" x14ac:dyDescent="0.25">
      <c r="A13" s="6" t="s">
        <v>155</v>
      </c>
      <c r="B13" s="93" t="s">
        <v>30</v>
      </c>
      <c r="C13" s="11"/>
      <c r="D13" s="11">
        <v>2</v>
      </c>
      <c r="E13" s="96">
        <f>G13+F13+R13+S13</f>
        <v>39</v>
      </c>
      <c r="F13" s="11"/>
      <c r="G13" s="96">
        <f>H13+I13</f>
        <v>39</v>
      </c>
      <c r="H13" s="11">
        <f>J13+L13+N13</f>
        <v>39</v>
      </c>
      <c r="I13" s="12">
        <f>K13+M13+O13</f>
        <v>0</v>
      </c>
      <c r="J13" s="11">
        <v>29</v>
      </c>
      <c r="K13" s="12"/>
      <c r="L13" s="11">
        <v>10</v>
      </c>
      <c r="M13" s="12"/>
      <c r="N13" s="11"/>
      <c r="O13" s="12"/>
      <c r="P13" s="11"/>
      <c r="Q13" s="12"/>
      <c r="R13" s="11"/>
      <c r="S13" s="11"/>
      <c r="T13" s="11"/>
      <c r="U13" s="11">
        <v>39</v>
      </c>
      <c r="V13" s="11"/>
      <c r="W13" s="11"/>
      <c r="X13" s="11"/>
      <c r="Y13" s="11"/>
    </row>
    <row r="14" spans="1:25" s="75" customFormat="1" ht="15" customHeight="1" x14ac:dyDescent="0.25">
      <c r="A14" s="6" t="s">
        <v>156</v>
      </c>
      <c r="B14" s="93" t="s">
        <v>157</v>
      </c>
      <c r="C14" s="11"/>
      <c r="D14" s="11">
        <v>2</v>
      </c>
      <c r="E14" s="96">
        <f>G14+F14+R14+S14</f>
        <v>78</v>
      </c>
      <c r="F14" s="11"/>
      <c r="G14" s="96">
        <f>H14+I14</f>
        <v>78</v>
      </c>
      <c r="H14" s="11">
        <f>J14+L14+N14</f>
        <v>78</v>
      </c>
      <c r="I14" s="12"/>
      <c r="J14" s="11">
        <v>60</v>
      </c>
      <c r="K14" s="12"/>
      <c r="L14" s="11">
        <v>18</v>
      </c>
      <c r="M14" s="12"/>
      <c r="N14" s="11"/>
      <c r="O14" s="12"/>
      <c r="P14" s="11"/>
      <c r="Q14" s="12"/>
      <c r="R14" s="11"/>
      <c r="S14" s="11"/>
      <c r="T14" s="11">
        <v>32</v>
      </c>
      <c r="U14" s="11">
        <v>46</v>
      </c>
      <c r="V14" s="11"/>
      <c r="W14" s="11"/>
      <c r="X14" s="11"/>
      <c r="Y14" s="11"/>
    </row>
    <row r="15" spans="1:25" s="75" customFormat="1" ht="15" customHeight="1" x14ac:dyDescent="0.25">
      <c r="A15" s="6" t="s">
        <v>158</v>
      </c>
      <c r="B15" s="93" t="s">
        <v>116</v>
      </c>
      <c r="C15" s="11"/>
      <c r="D15" s="11">
        <v>2</v>
      </c>
      <c r="E15" s="96">
        <f t="shared" si="14"/>
        <v>78</v>
      </c>
      <c r="F15" s="11"/>
      <c r="G15" s="96">
        <f t="shared" si="15"/>
        <v>78</v>
      </c>
      <c r="H15" s="11">
        <f t="shared" si="16"/>
        <v>78</v>
      </c>
      <c r="I15" s="12">
        <f t="shared" si="16"/>
        <v>0</v>
      </c>
      <c r="J15" s="11">
        <v>54</v>
      </c>
      <c r="K15" s="12"/>
      <c r="L15" s="11">
        <v>24</v>
      </c>
      <c r="M15" s="12"/>
      <c r="N15" s="11"/>
      <c r="O15" s="12"/>
      <c r="P15" s="11"/>
      <c r="Q15" s="12"/>
      <c r="R15" s="11"/>
      <c r="S15" s="11"/>
      <c r="T15" s="11">
        <v>48</v>
      </c>
      <c r="U15" s="11">
        <v>30</v>
      </c>
      <c r="V15" s="11"/>
      <c r="W15" s="11"/>
      <c r="X15" s="11"/>
      <c r="Y15" s="11"/>
    </row>
    <row r="16" spans="1:25" s="75" customFormat="1" ht="15" customHeight="1" x14ac:dyDescent="0.25">
      <c r="A16" s="6" t="s">
        <v>159</v>
      </c>
      <c r="B16" s="93" t="s">
        <v>28</v>
      </c>
      <c r="C16" s="11"/>
      <c r="D16" s="11">
        <v>1.2</v>
      </c>
      <c r="E16" s="96">
        <f>G16+F16+R16+S16</f>
        <v>117</v>
      </c>
      <c r="F16" s="11"/>
      <c r="G16" s="96">
        <f>H16+I16</f>
        <v>117</v>
      </c>
      <c r="H16" s="11">
        <f t="shared" si="16"/>
        <v>117</v>
      </c>
      <c r="I16" s="12">
        <f t="shared" si="16"/>
        <v>0</v>
      </c>
      <c r="J16" s="11">
        <v>5</v>
      </c>
      <c r="K16" s="12"/>
      <c r="L16" s="11">
        <v>112</v>
      </c>
      <c r="M16" s="12"/>
      <c r="N16" s="11"/>
      <c r="O16" s="12"/>
      <c r="P16" s="11"/>
      <c r="Q16" s="12"/>
      <c r="R16" s="11"/>
      <c r="S16" s="11"/>
      <c r="T16" s="11">
        <v>48</v>
      </c>
      <c r="U16" s="11">
        <v>69</v>
      </c>
      <c r="V16" s="11"/>
      <c r="W16" s="11"/>
      <c r="X16" s="11"/>
      <c r="Y16" s="11"/>
    </row>
    <row r="17" spans="1:25" s="75" customFormat="1" ht="15" customHeight="1" thickBot="1" x14ac:dyDescent="0.3">
      <c r="A17" s="6" t="s">
        <v>160</v>
      </c>
      <c r="B17" s="93" t="s">
        <v>29</v>
      </c>
      <c r="C17" s="11"/>
      <c r="D17" s="11">
        <v>2</v>
      </c>
      <c r="E17" s="96">
        <f>G17+F17+R17+S17</f>
        <v>39</v>
      </c>
      <c r="F17" s="11"/>
      <c r="G17" s="96">
        <f>H17+I17</f>
        <v>39</v>
      </c>
      <c r="H17" s="11">
        <f t="shared" si="16"/>
        <v>39</v>
      </c>
      <c r="I17" s="12">
        <f t="shared" si="16"/>
        <v>0</v>
      </c>
      <c r="J17" s="11">
        <v>31</v>
      </c>
      <c r="K17" s="12"/>
      <c r="L17" s="11">
        <v>8</v>
      </c>
      <c r="M17" s="12"/>
      <c r="N17" s="11"/>
      <c r="O17" s="12"/>
      <c r="P17" s="11"/>
      <c r="Q17" s="12"/>
      <c r="R17" s="11"/>
      <c r="S17" s="11"/>
      <c r="T17" s="11"/>
      <c r="U17" s="11">
        <v>39</v>
      </c>
      <c r="V17" s="11"/>
      <c r="W17" s="11"/>
      <c r="X17" s="11"/>
      <c r="Y17" s="11"/>
    </row>
    <row r="18" spans="1:25" s="74" customFormat="1" ht="44.25" customHeight="1" thickBot="1" x14ac:dyDescent="0.3">
      <c r="A18" s="72" t="s">
        <v>161</v>
      </c>
      <c r="B18" s="73" t="s">
        <v>162</v>
      </c>
      <c r="C18" s="14"/>
      <c r="D18" s="14"/>
      <c r="E18" s="14">
        <f t="shared" ref="E18" si="17">SUM(E19:E21)</f>
        <v>408</v>
      </c>
      <c r="F18" s="14">
        <f t="shared" ref="F18" si="18">SUM(F19:F21)</f>
        <v>0</v>
      </c>
      <c r="G18" s="14">
        <f t="shared" ref="G18" si="19">SUM(G19:G21)</f>
        <v>390</v>
      </c>
      <c r="H18" s="14">
        <f t="shared" ref="H18" si="20">SUM(H19:H21)</f>
        <v>390</v>
      </c>
      <c r="I18" s="14">
        <f t="shared" ref="I18" si="21">SUM(I19:I21)</f>
        <v>0</v>
      </c>
      <c r="J18" s="14">
        <f t="shared" ref="J18" si="22">SUM(J19:J21)</f>
        <v>287</v>
      </c>
      <c r="K18" s="14">
        <f t="shared" ref="K18" si="23">SUM(K19:K21)</f>
        <v>0</v>
      </c>
      <c r="L18" s="14">
        <f t="shared" ref="L18" si="24">SUM(L19:L21)</f>
        <v>103</v>
      </c>
      <c r="M18" s="14">
        <f t="shared" ref="M18" si="25">SUM(M19:M21)</f>
        <v>0</v>
      </c>
      <c r="N18" s="14">
        <f t="shared" ref="N18" si="26">SUM(N19:N21)</f>
        <v>0</v>
      </c>
      <c r="O18" s="14">
        <f t="shared" ref="O18" si="27">SUM(O19:O21)</f>
        <v>0</v>
      </c>
      <c r="P18" s="14">
        <f t="shared" ref="P18" si="28">SUM(P19:P21)</f>
        <v>0</v>
      </c>
      <c r="Q18" s="14">
        <f t="shared" ref="Q18" si="29">SUM(Q19:Q21)</f>
        <v>0</v>
      </c>
      <c r="R18" s="14">
        <f t="shared" ref="R18" si="30">SUM(R19:R21)</f>
        <v>12</v>
      </c>
      <c r="S18" s="14">
        <f t="shared" ref="S18" si="31">SUM(S19:S21)</f>
        <v>6</v>
      </c>
      <c r="T18" s="14">
        <f t="shared" ref="T18" si="32">SUM(T19:T21)</f>
        <v>212</v>
      </c>
      <c r="U18" s="14">
        <f t="shared" ref="U18" si="33">SUM(U19:U21)</f>
        <v>178</v>
      </c>
      <c r="V18" s="14">
        <f t="shared" ref="V18" si="34">SUM(V19:V21)</f>
        <v>0</v>
      </c>
      <c r="W18" s="14">
        <f t="shared" ref="W18" si="35">SUM(W19:W21)</f>
        <v>0</v>
      </c>
      <c r="X18" s="14">
        <f t="shared" ref="X18" si="36">SUM(X19:X21)</f>
        <v>0</v>
      </c>
      <c r="Y18" s="14">
        <f t="shared" ref="Y18" si="37">SUM(Y19:Y21)</f>
        <v>0</v>
      </c>
    </row>
    <row r="19" spans="1:25" s="75" customFormat="1" ht="40.5" customHeight="1" x14ac:dyDescent="0.25">
      <c r="A19" s="6" t="s">
        <v>163</v>
      </c>
      <c r="B19" s="4" t="s">
        <v>51</v>
      </c>
      <c r="C19" s="96">
        <v>2</v>
      </c>
      <c r="D19" s="96"/>
      <c r="E19" s="96">
        <f>G19+F19+R19+S19</f>
        <v>252</v>
      </c>
      <c r="F19" s="96"/>
      <c r="G19" s="96">
        <f>H19+I19</f>
        <v>234</v>
      </c>
      <c r="H19" s="96">
        <f>J19+L19+N19</f>
        <v>234</v>
      </c>
      <c r="I19" s="15">
        <f t="shared" ref="I19:I21" si="38">K19+M19+O19</f>
        <v>0</v>
      </c>
      <c r="J19" s="96">
        <v>186</v>
      </c>
      <c r="K19" s="15"/>
      <c r="L19" s="96">
        <v>48</v>
      </c>
      <c r="M19" s="15"/>
      <c r="N19" s="96"/>
      <c r="O19" s="15"/>
      <c r="P19" s="96"/>
      <c r="Q19" s="15"/>
      <c r="R19" s="96">
        <v>12</v>
      </c>
      <c r="S19" s="96">
        <v>6</v>
      </c>
      <c r="T19" s="96">
        <v>134</v>
      </c>
      <c r="U19" s="96">
        <v>100</v>
      </c>
      <c r="V19" s="96"/>
      <c r="W19" s="96"/>
      <c r="X19" s="96"/>
      <c r="Y19" s="96"/>
    </row>
    <row r="20" spans="1:25" s="75" customFormat="1" ht="15.75" x14ac:dyDescent="0.25">
      <c r="A20" s="6" t="s">
        <v>164</v>
      </c>
      <c r="B20" s="4" t="s">
        <v>165</v>
      </c>
      <c r="C20" s="96"/>
      <c r="D20" s="96">
        <v>1</v>
      </c>
      <c r="E20" s="96">
        <f>G20+F20+R20+S20</f>
        <v>78</v>
      </c>
      <c r="F20" s="96"/>
      <c r="G20" s="96">
        <f>H20+I20</f>
        <v>78</v>
      </c>
      <c r="H20" s="96">
        <f>J20+L20+N20</f>
        <v>78</v>
      </c>
      <c r="I20" s="15"/>
      <c r="J20" s="96">
        <v>54</v>
      </c>
      <c r="K20" s="15"/>
      <c r="L20" s="96">
        <v>24</v>
      </c>
      <c r="M20" s="15"/>
      <c r="N20" s="96"/>
      <c r="O20" s="15"/>
      <c r="P20" s="96"/>
      <c r="Q20" s="15"/>
      <c r="R20" s="96"/>
      <c r="S20" s="96"/>
      <c r="T20" s="96">
        <v>78</v>
      </c>
      <c r="U20" s="96"/>
      <c r="V20" s="96"/>
      <c r="W20" s="96"/>
      <c r="X20" s="96"/>
      <c r="Y20" s="96"/>
    </row>
    <row r="21" spans="1:25" s="75" customFormat="1" ht="16.5" thickBot="1" x14ac:dyDescent="0.3">
      <c r="A21" s="6" t="s">
        <v>166</v>
      </c>
      <c r="B21" s="76" t="s">
        <v>33</v>
      </c>
      <c r="C21" s="94"/>
      <c r="D21" s="94">
        <v>2</v>
      </c>
      <c r="E21" s="96">
        <f t="shared" ref="E21" si="39">G21+F21+R21+S21</f>
        <v>78</v>
      </c>
      <c r="F21" s="94"/>
      <c r="G21" s="96">
        <f t="shared" ref="G21" si="40">H21+I21</f>
        <v>78</v>
      </c>
      <c r="H21" s="94">
        <f t="shared" ref="H21" si="41">J21+L21+N21</f>
        <v>78</v>
      </c>
      <c r="I21" s="13">
        <f t="shared" si="38"/>
        <v>0</v>
      </c>
      <c r="J21" s="94">
        <v>47</v>
      </c>
      <c r="K21" s="13"/>
      <c r="L21" s="94">
        <v>31</v>
      </c>
      <c r="M21" s="13"/>
      <c r="N21" s="94"/>
      <c r="O21" s="13"/>
      <c r="P21" s="94"/>
      <c r="Q21" s="13"/>
      <c r="R21" s="94"/>
      <c r="S21" s="94"/>
      <c r="T21" s="94"/>
      <c r="U21" s="94">
        <v>78</v>
      </c>
      <c r="V21" s="94"/>
      <c r="W21" s="94"/>
      <c r="X21" s="94"/>
      <c r="Y21" s="94"/>
    </row>
    <row r="22" spans="1:25" s="77" customFormat="1" ht="57" customHeight="1" thickBot="1" x14ac:dyDescent="0.3">
      <c r="A22" s="72" t="s">
        <v>167</v>
      </c>
      <c r="B22" s="73" t="s">
        <v>117</v>
      </c>
      <c r="C22" s="14"/>
      <c r="D22" s="14"/>
      <c r="E22" s="14">
        <f>E23+E24+E25+E26</f>
        <v>348</v>
      </c>
      <c r="F22" s="14">
        <f t="shared" ref="F22:Y22" si="42">F23+F24+F25+F26</f>
        <v>0</v>
      </c>
      <c r="G22" s="14">
        <f t="shared" si="42"/>
        <v>312</v>
      </c>
      <c r="H22" s="14">
        <f t="shared" si="42"/>
        <v>312</v>
      </c>
      <c r="I22" s="14">
        <f t="shared" si="42"/>
        <v>0</v>
      </c>
      <c r="J22" s="14">
        <f t="shared" si="42"/>
        <v>200</v>
      </c>
      <c r="K22" s="14">
        <f t="shared" si="42"/>
        <v>0</v>
      </c>
      <c r="L22" s="14">
        <f t="shared" si="42"/>
        <v>112</v>
      </c>
      <c r="M22" s="14">
        <f t="shared" si="42"/>
        <v>0</v>
      </c>
      <c r="N22" s="14">
        <f t="shared" si="42"/>
        <v>0</v>
      </c>
      <c r="O22" s="14">
        <f t="shared" si="42"/>
        <v>0</v>
      </c>
      <c r="P22" s="14">
        <f t="shared" si="42"/>
        <v>0</v>
      </c>
      <c r="Q22" s="14">
        <f t="shared" si="42"/>
        <v>0</v>
      </c>
      <c r="R22" s="14">
        <f t="shared" si="42"/>
        <v>24</v>
      </c>
      <c r="S22" s="14">
        <f t="shared" si="42"/>
        <v>12</v>
      </c>
      <c r="T22" s="14">
        <f t="shared" si="42"/>
        <v>100</v>
      </c>
      <c r="U22" s="14">
        <f t="shared" si="42"/>
        <v>212</v>
      </c>
      <c r="V22" s="14">
        <f t="shared" si="42"/>
        <v>0</v>
      </c>
      <c r="W22" s="14">
        <f t="shared" si="42"/>
        <v>0</v>
      </c>
      <c r="X22" s="14">
        <f t="shared" si="42"/>
        <v>0</v>
      </c>
      <c r="Y22" s="14">
        <f t="shared" si="42"/>
        <v>0</v>
      </c>
    </row>
    <row r="23" spans="1:25" s="77" customFormat="1" ht="50.25" customHeight="1" x14ac:dyDescent="0.25">
      <c r="A23" s="93" t="s">
        <v>168</v>
      </c>
      <c r="B23" s="93" t="s">
        <v>34</v>
      </c>
      <c r="C23" s="93"/>
      <c r="D23" s="11">
        <v>2</v>
      </c>
      <c r="E23" s="96">
        <f t="shared" ref="E23:E26" si="43">G23+F23+R23+S23</f>
        <v>39</v>
      </c>
      <c r="F23" s="93"/>
      <c r="G23" s="96">
        <f t="shared" ref="G23:G27" si="44">H23+I23</f>
        <v>39</v>
      </c>
      <c r="H23" s="11">
        <f>J23+L23+N23</f>
        <v>39</v>
      </c>
      <c r="I23" s="93"/>
      <c r="J23" s="11">
        <v>27</v>
      </c>
      <c r="K23" s="11"/>
      <c r="L23" s="11">
        <v>12</v>
      </c>
      <c r="M23" s="93"/>
      <c r="N23" s="93"/>
      <c r="O23" s="93"/>
      <c r="P23" s="93"/>
      <c r="Q23" s="93"/>
      <c r="R23" s="93"/>
      <c r="S23" s="93"/>
      <c r="T23" s="93"/>
      <c r="U23" s="11">
        <v>39</v>
      </c>
      <c r="V23" s="93"/>
      <c r="W23" s="93"/>
      <c r="X23" s="93"/>
      <c r="Y23" s="93"/>
    </row>
    <row r="24" spans="1:25" s="75" customFormat="1" ht="18" customHeight="1" x14ac:dyDescent="0.25">
      <c r="A24" s="93" t="s">
        <v>169</v>
      </c>
      <c r="B24" s="93" t="s">
        <v>170</v>
      </c>
      <c r="C24" s="11"/>
      <c r="D24" s="11">
        <v>2</v>
      </c>
      <c r="E24" s="96">
        <f t="shared" si="43"/>
        <v>108</v>
      </c>
      <c r="F24" s="11"/>
      <c r="G24" s="96">
        <f t="shared" si="44"/>
        <v>108</v>
      </c>
      <c r="H24" s="11">
        <f>J24+L24+N24</f>
        <v>108</v>
      </c>
      <c r="I24" s="12">
        <f>K24+M24+O24</f>
        <v>0</v>
      </c>
      <c r="J24" s="11">
        <v>84</v>
      </c>
      <c r="K24" s="12"/>
      <c r="L24" s="11">
        <v>24</v>
      </c>
      <c r="M24" s="12"/>
      <c r="N24" s="11"/>
      <c r="O24" s="12"/>
      <c r="P24" s="11"/>
      <c r="Q24" s="12"/>
      <c r="R24" s="11"/>
      <c r="S24" s="11"/>
      <c r="T24" s="11"/>
      <c r="U24" s="11">
        <v>108</v>
      </c>
      <c r="V24" s="11"/>
      <c r="W24" s="11"/>
      <c r="X24" s="11"/>
      <c r="Y24" s="11"/>
    </row>
    <row r="25" spans="1:25" s="75" customFormat="1" ht="15" customHeight="1" x14ac:dyDescent="0.25">
      <c r="A25" s="2" t="s">
        <v>171</v>
      </c>
      <c r="B25" s="93" t="s">
        <v>172</v>
      </c>
      <c r="C25" s="11">
        <v>1</v>
      </c>
      <c r="D25" s="11"/>
      <c r="E25" s="96">
        <f t="shared" si="43"/>
        <v>118</v>
      </c>
      <c r="F25" s="11"/>
      <c r="G25" s="96">
        <f t="shared" si="44"/>
        <v>100</v>
      </c>
      <c r="H25" s="11">
        <f>J25+L25+N25</f>
        <v>100</v>
      </c>
      <c r="I25" s="12">
        <f t="shared" ref="I25" si="45">K25+M25+O25</f>
        <v>0</v>
      </c>
      <c r="J25" s="11">
        <v>50</v>
      </c>
      <c r="K25" s="12"/>
      <c r="L25" s="11">
        <v>50</v>
      </c>
      <c r="M25" s="12"/>
      <c r="N25" s="11"/>
      <c r="O25" s="12"/>
      <c r="P25" s="11"/>
      <c r="Q25" s="12"/>
      <c r="R25" s="11">
        <v>12</v>
      </c>
      <c r="S25" s="11">
        <v>6</v>
      </c>
      <c r="T25" s="11">
        <v>100</v>
      </c>
      <c r="U25" s="11"/>
      <c r="V25" s="11"/>
      <c r="W25" s="11"/>
      <c r="X25" s="11"/>
      <c r="Y25" s="11"/>
    </row>
    <row r="26" spans="1:25" s="75" customFormat="1" ht="15.75" x14ac:dyDescent="0.25">
      <c r="A26" s="2" t="s">
        <v>173</v>
      </c>
      <c r="B26" s="93" t="s">
        <v>174</v>
      </c>
      <c r="C26" s="11">
        <v>2</v>
      </c>
      <c r="D26" s="11"/>
      <c r="E26" s="96">
        <f t="shared" si="43"/>
        <v>83</v>
      </c>
      <c r="F26" s="11"/>
      <c r="G26" s="96">
        <f t="shared" si="44"/>
        <v>65</v>
      </c>
      <c r="H26" s="11">
        <f>J26+L26+N26</f>
        <v>65</v>
      </c>
      <c r="I26" s="12"/>
      <c r="J26" s="11">
        <v>39</v>
      </c>
      <c r="K26" s="12"/>
      <c r="L26" s="11">
        <v>26</v>
      </c>
      <c r="M26" s="12"/>
      <c r="N26" s="11"/>
      <c r="O26" s="12"/>
      <c r="P26" s="11"/>
      <c r="Q26" s="12"/>
      <c r="R26" s="11">
        <v>12</v>
      </c>
      <c r="S26" s="11">
        <v>6</v>
      </c>
      <c r="T26" s="11"/>
      <c r="U26" s="11">
        <v>65</v>
      </c>
      <c r="V26" s="11"/>
      <c r="W26" s="11"/>
      <c r="X26" s="11"/>
      <c r="Y26" s="11"/>
    </row>
    <row r="27" spans="1:25" s="78" customFormat="1" ht="47.25" customHeight="1" x14ac:dyDescent="0.25">
      <c r="A27" s="93" t="s">
        <v>35</v>
      </c>
      <c r="B27" s="93" t="s">
        <v>36</v>
      </c>
      <c r="C27" s="11"/>
      <c r="D27" s="11"/>
      <c r="E27" s="11">
        <f t="shared" ref="E27" si="46">G27+F27</f>
        <v>0</v>
      </c>
      <c r="F27" s="11"/>
      <c r="G27" s="11">
        <f t="shared" si="44"/>
        <v>0</v>
      </c>
      <c r="H27" s="11"/>
      <c r="I27" s="12"/>
      <c r="J27" s="11"/>
      <c r="K27" s="12"/>
      <c r="L27" s="11"/>
      <c r="M27" s="12"/>
      <c r="N27" s="11"/>
      <c r="O27" s="12"/>
      <c r="P27" s="11"/>
      <c r="Q27" s="12"/>
      <c r="R27" s="11"/>
      <c r="S27" s="11"/>
      <c r="T27" s="11"/>
      <c r="U27" s="11"/>
      <c r="V27" s="11"/>
      <c r="W27" s="11"/>
      <c r="X27" s="11"/>
      <c r="Y27" s="11"/>
    </row>
    <row r="28" spans="1:25" s="74" customFormat="1" ht="15" customHeight="1" thickBot="1" x14ac:dyDescent="0.3">
      <c r="A28" s="79"/>
      <c r="B28" s="80" t="s">
        <v>119</v>
      </c>
      <c r="C28" s="81">
        <v>4</v>
      </c>
      <c r="D28" s="81">
        <v>11</v>
      </c>
      <c r="E28" s="81"/>
      <c r="F28" s="81"/>
      <c r="G28" s="81"/>
      <c r="H28" s="81"/>
      <c r="I28" s="82"/>
      <c r="J28" s="81"/>
      <c r="K28" s="82"/>
      <c r="L28" s="81"/>
      <c r="M28" s="82"/>
      <c r="N28" s="81"/>
      <c r="O28" s="82"/>
      <c r="P28" s="81"/>
      <c r="Q28" s="82"/>
      <c r="R28" s="81"/>
      <c r="S28" s="81"/>
      <c r="T28" s="81"/>
      <c r="U28" s="81"/>
      <c r="V28" s="81"/>
      <c r="W28" s="81"/>
      <c r="X28" s="81"/>
      <c r="Y28" s="81"/>
    </row>
    <row r="29" spans="1:25" s="31" customFormat="1" ht="16.5" thickBot="1" x14ac:dyDescent="0.3">
      <c r="A29" s="5" t="s">
        <v>176</v>
      </c>
      <c r="B29" s="5" t="s">
        <v>54</v>
      </c>
      <c r="C29" s="14"/>
      <c r="D29" s="14"/>
      <c r="E29" s="14">
        <f>E30+E39+E43+E62</f>
        <v>3727</v>
      </c>
      <c r="F29" s="14">
        <f t="shared" ref="F29:Y29" si="47">F30+F39+F43+F62</f>
        <v>1099</v>
      </c>
      <c r="G29" s="14">
        <f t="shared" si="47"/>
        <v>2196</v>
      </c>
      <c r="H29" s="14">
        <f t="shared" si="47"/>
        <v>1512</v>
      </c>
      <c r="I29" s="14">
        <f t="shared" si="47"/>
        <v>684</v>
      </c>
      <c r="J29" s="14">
        <f t="shared" si="47"/>
        <v>664</v>
      </c>
      <c r="K29" s="14">
        <f t="shared" si="47"/>
        <v>401</v>
      </c>
      <c r="L29" s="14">
        <f t="shared" si="47"/>
        <v>808</v>
      </c>
      <c r="M29" s="14">
        <f t="shared" si="47"/>
        <v>58</v>
      </c>
      <c r="N29" s="14">
        <f t="shared" si="47"/>
        <v>40</v>
      </c>
      <c r="O29" s="14">
        <f t="shared" si="47"/>
        <v>0</v>
      </c>
      <c r="P29" s="14">
        <f t="shared" si="47"/>
        <v>396</v>
      </c>
      <c r="Q29" s="14">
        <f t="shared" si="47"/>
        <v>36</v>
      </c>
      <c r="R29" s="14">
        <f t="shared" si="47"/>
        <v>0</v>
      </c>
      <c r="S29" s="14">
        <f t="shared" si="47"/>
        <v>0</v>
      </c>
      <c r="T29" s="14">
        <f t="shared" si="47"/>
        <v>0</v>
      </c>
      <c r="U29" s="14">
        <f t="shared" si="47"/>
        <v>0</v>
      </c>
      <c r="V29" s="14">
        <f t="shared" si="47"/>
        <v>576</v>
      </c>
      <c r="W29" s="14">
        <f t="shared" si="47"/>
        <v>792</v>
      </c>
      <c r="X29" s="14">
        <f t="shared" si="47"/>
        <v>504</v>
      </c>
      <c r="Y29" s="14">
        <f t="shared" si="47"/>
        <v>324</v>
      </c>
    </row>
    <row r="30" spans="1:25" s="74" customFormat="1" ht="48" thickBot="1" x14ac:dyDescent="0.3">
      <c r="A30" s="72" t="s">
        <v>38</v>
      </c>
      <c r="B30" s="73" t="s">
        <v>39</v>
      </c>
      <c r="C30" s="14"/>
      <c r="D30" s="14"/>
      <c r="E30" s="14">
        <f t="shared" ref="E30:Y30" si="48">SUM(E31:E37)</f>
        <v>672</v>
      </c>
      <c r="F30" s="14">
        <f t="shared" si="48"/>
        <v>224</v>
      </c>
      <c r="G30" s="14">
        <f t="shared" si="48"/>
        <v>448</v>
      </c>
      <c r="H30" s="14">
        <f t="shared" si="48"/>
        <v>340</v>
      </c>
      <c r="I30" s="14">
        <f t="shared" si="48"/>
        <v>108</v>
      </c>
      <c r="J30" s="14">
        <f t="shared" si="48"/>
        <v>16</v>
      </c>
      <c r="K30" s="14">
        <f t="shared" si="48"/>
        <v>70</v>
      </c>
      <c r="L30" s="14">
        <f t="shared" si="48"/>
        <v>324</v>
      </c>
      <c r="M30" s="14">
        <f t="shared" si="48"/>
        <v>38</v>
      </c>
      <c r="N30" s="14">
        <f t="shared" si="48"/>
        <v>0</v>
      </c>
      <c r="O30" s="14">
        <f t="shared" si="48"/>
        <v>0</v>
      </c>
      <c r="P30" s="14">
        <f t="shared" si="48"/>
        <v>0</v>
      </c>
      <c r="Q30" s="14">
        <f t="shared" si="48"/>
        <v>0</v>
      </c>
      <c r="R30" s="14">
        <f t="shared" si="48"/>
        <v>0</v>
      </c>
      <c r="S30" s="14">
        <f t="shared" si="48"/>
        <v>0</v>
      </c>
      <c r="T30" s="14">
        <f t="shared" si="48"/>
        <v>0</v>
      </c>
      <c r="U30" s="14">
        <f t="shared" si="48"/>
        <v>0</v>
      </c>
      <c r="V30" s="14">
        <f t="shared" si="48"/>
        <v>100</v>
      </c>
      <c r="W30" s="14">
        <f t="shared" si="48"/>
        <v>124</v>
      </c>
      <c r="X30" s="14">
        <f t="shared" si="48"/>
        <v>56</v>
      </c>
      <c r="Y30" s="14">
        <f t="shared" si="48"/>
        <v>168</v>
      </c>
    </row>
    <row r="31" spans="1:25" s="31" customFormat="1" ht="15.75" x14ac:dyDescent="0.25">
      <c r="A31" s="6" t="s">
        <v>40</v>
      </c>
      <c r="B31" s="6" t="s">
        <v>41</v>
      </c>
      <c r="C31" s="4"/>
      <c r="D31" s="96">
        <v>6</v>
      </c>
      <c r="E31" s="96">
        <f>F31+G31+R31+S31</f>
        <v>60</v>
      </c>
      <c r="F31" s="96">
        <v>12</v>
      </c>
      <c r="G31" s="96">
        <f>H31+I31</f>
        <v>48</v>
      </c>
      <c r="H31" s="96">
        <f>J31+L31+N31</f>
        <v>48</v>
      </c>
      <c r="I31" s="15">
        <f t="shared" ref="I31:I37" si="49">SUM(K31,M31,O31)</f>
        <v>0</v>
      </c>
      <c r="J31" s="96">
        <v>4</v>
      </c>
      <c r="K31" s="15"/>
      <c r="L31" s="96">
        <v>44</v>
      </c>
      <c r="M31" s="15"/>
      <c r="N31" s="96"/>
      <c r="O31" s="15"/>
      <c r="P31" s="96"/>
      <c r="Q31" s="15"/>
      <c r="R31" s="96"/>
      <c r="S31" s="96"/>
      <c r="T31" s="24"/>
      <c r="U31" s="24"/>
      <c r="V31" s="24"/>
      <c r="W31" s="24"/>
      <c r="X31" s="24"/>
      <c r="Y31" s="24">
        <v>48</v>
      </c>
    </row>
    <row r="32" spans="1:25" s="31" customFormat="1" ht="15.75" x14ac:dyDescent="0.25">
      <c r="A32" s="2" t="s">
        <v>42</v>
      </c>
      <c r="B32" s="2" t="s">
        <v>116</v>
      </c>
      <c r="C32" s="93"/>
      <c r="D32" s="11">
        <v>6</v>
      </c>
      <c r="E32" s="96">
        <f t="shared" ref="E32:E37" si="50">F32+G32+R32+S32</f>
        <v>60</v>
      </c>
      <c r="F32" s="11">
        <v>12</v>
      </c>
      <c r="G32" s="96">
        <f t="shared" ref="G32:G38" si="51">H32+I32</f>
        <v>48</v>
      </c>
      <c r="H32" s="96">
        <f t="shared" ref="H32:H38" si="52">J32+L32+N32</f>
        <v>48</v>
      </c>
      <c r="I32" s="12">
        <f t="shared" si="49"/>
        <v>0</v>
      </c>
      <c r="J32" s="11">
        <v>4</v>
      </c>
      <c r="K32" s="12"/>
      <c r="L32" s="11">
        <v>44</v>
      </c>
      <c r="M32" s="12"/>
      <c r="N32" s="11"/>
      <c r="O32" s="12"/>
      <c r="P32" s="11"/>
      <c r="Q32" s="12"/>
      <c r="R32" s="11"/>
      <c r="S32" s="11"/>
      <c r="T32" s="22"/>
      <c r="U32" s="22"/>
      <c r="V32" s="22"/>
      <c r="W32" s="22"/>
      <c r="X32" s="22"/>
      <c r="Y32" s="22">
        <v>48</v>
      </c>
    </row>
    <row r="33" spans="1:25" s="31" customFormat="1" ht="27" customHeight="1" x14ac:dyDescent="0.25">
      <c r="A33" s="2" t="s">
        <v>43</v>
      </c>
      <c r="B33" s="2" t="s">
        <v>120</v>
      </c>
      <c r="C33" s="93"/>
      <c r="D33" s="11">
        <v>6</v>
      </c>
      <c r="E33" s="96">
        <f t="shared" si="50"/>
        <v>146</v>
      </c>
      <c r="F33" s="11">
        <v>24</v>
      </c>
      <c r="G33" s="96">
        <f t="shared" si="51"/>
        <v>122</v>
      </c>
      <c r="H33" s="96">
        <f t="shared" si="52"/>
        <v>122</v>
      </c>
      <c r="I33" s="12">
        <f t="shared" si="49"/>
        <v>0</v>
      </c>
      <c r="J33" s="11">
        <v>4</v>
      </c>
      <c r="K33" s="12"/>
      <c r="L33" s="11">
        <v>118</v>
      </c>
      <c r="M33" s="12"/>
      <c r="N33" s="11"/>
      <c r="O33" s="12"/>
      <c r="P33" s="11"/>
      <c r="Q33" s="12"/>
      <c r="R33" s="11"/>
      <c r="S33" s="11"/>
      <c r="T33" s="22"/>
      <c r="U33" s="22"/>
      <c r="V33" s="22">
        <v>32</v>
      </c>
      <c r="W33" s="22">
        <v>44</v>
      </c>
      <c r="X33" s="22">
        <v>28</v>
      </c>
      <c r="Y33" s="22">
        <v>18</v>
      </c>
    </row>
    <row r="34" spans="1:25" s="31" customFormat="1" ht="15.75" x14ac:dyDescent="0.25">
      <c r="A34" s="6" t="s">
        <v>44</v>
      </c>
      <c r="B34" s="2" t="s">
        <v>28</v>
      </c>
      <c r="C34" s="11"/>
      <c r="D34" s="17" t="s">
        <v>91</v>
      </c>
      <c r="E34" s="96">
        <f t="shared" si="50"/>
        <v>244</v>
      </c>
      <c r="F34" s="11">
        <v>122</v>
      </c>
      <c r="G34" s="96">
        <f t="shared" si="51"/>
        <v>122</v>
      </c>
      <c r="H34" s="96">
        <f t="shared" si="52"/>
        <v>122</v>
      </c>
      <c r="I34" s="12">
        <f t="shared" si="49"/>
        <v>0</v>
      </c>
      <c r="J34" s="11">
        <v>4</v>
      </c>
      <c r="K34" s="12"/>
      <c r="L34" s="11">
        <v>118</v>
      </c>
      <c r="M34" s="12"/>
      <c r="N34" s="11"/>
      <c r="O34" s="12"/>
      <c r="P34" s="11"/>
      <c r="Q34" s="12"/>
      <c r="R34" s="11"/>
      <c r="S34" s="11"/>
      <c r="T34" s="22"/>
      <c r="U34" s="22"/>
      <c r="V34" s="22">
        <v>32</v>
      </c>
      <c r="W34" s="22">
        <v>44</v>
      </c>
      <c r="X34" s="22">
        <v>28</v>
      </c>
      <c r="Y34" s="22">
        <v>18</v>
      </c>
    </row>
    <row r="35" spans="1:25" s="31" customFormat="1" ht="25.5" x14ac:dyDescent="0.25">
      <c r="A35" s="2" t="s">
        <v>45</v>
      </c>
      <c r="B35" s="8" t="s">
        <v>113</v>
      </c>
      <c r="C35" s="12"/>
      <c r="D35" s="12">
        <v>3</v>
      </c>
      <c r="E35" s="96">
        <f t="shared" si="50"/>
        <v>54</v>
      </c>
      <c r="F35" s="12">
        <v>18</v>
      </c>
      <c r="G35" s="96">
        <f t="shared" si="51"/>
        <v>36</v>
      </c>
      <c r="H35" s="96">
        <f t="shared" si="52"/>
        <v>0</v>
      </c>
      <c r="I35" s="12">
        <f t="shared" si="49"/>
        <v>36</v>
      </c>
      <c r="J35" s="11"/>
      <c r="K35" s="12">
        <v>18</v>
      </c>
      <c r="L35" s="11"/>
      <c r="M35" s="12">
        <v>18</v>
      </c>
      <c r="N35" s="11"/>
      <c r="O35" s="12"/>
      <c r="P35" s="11"/>
      <c r="Q35" s="12"/>
      <c r="R35" s="12"/>
      <c r="S35" s="12"/>
      <c r="T35" s="26"/>
      <c r="U35" s="26"/>
      <c r="V35" s="26">
        <v>36</v>
      </c>
      <c r="W35" s="26"/>
      <c r="X35" s="26"/>
      <c r="Y35" s="26"/>
    </row>
    <row r="36" spans="1:25" s="31" customFormat="1" ht="15.75" x14ac:dyDescent="0.25">
      <c r="A36" s="2" t="s">
        <v>46</v>
      </c>
      <c r="B36" s="8" t="s">
        <v>118</v>
      </c>
      <c r="C36" s="12"/>
      <c r="D36" s="12">
        <v>4</v>
      </c>
      <c r="E36" s="96">
        <f t="shared" si="50"/>
        <v>54</v>
      </c>
      <c r="F36" s="12">
        <v>18</v>
      </c>
      <c r="G36" s="96">
        <f t="shared" si="51"/>
        <v>36</v>
      </c>
      <c r="H36" s="96">
        <f t="shared" si="52"/>
        <v>0</v>
      </c>
      <c r="I36" s="12">
        <f t="shared" si="49"/>
        <v>36</v>
      </c>
      <c r="J36" s="11"/>
      <c r="K36" s="12">
        <v>26</v>
      </c>
      <c r="L36" s="11"/>
      <c r="M36" s="12">
        <v>10</v>
      </c>
      <c r="N36" s="11"/>
      <c r="O36" s="12"/>
      <c r="P36" s="11"/>
      <c r="Q36" s="12"/>
      <c r="R36" s="12"/>
      <c r="S36" s="12"/>
      <c r="T36" s="26"/>
      <c r="U36" s="26"/>
      <c r="V36" s="26"/>
      <c r="W36" s="26">
        <v>36</v>
      </c>
      <c r="X36" s="26"/>
      <c r="Y36" s="26"/>
    </row>
    <row r="37" spans="1:25" s="31" customFormat="1" ht="25.5" x14ac:dyDescent="0.25">
      <c r="A37" s="6" t="s">
        <v>47</v>
      </c>
      <c r="B37" s="2" t="s">
        <v>115</v>
      </c>
      <c r="C37" s="11"/>
      <c r="D37" s="11">
        <v>6</v>
      </c>
      <c r="E37" s="96">
        <f t="shared" si="50"/>
        <v>54</v>
      </c>
      <c r="F37" s="11">
        <v>18</v>
      </c>
      <c r="G37" s="96">
        <f t="shared" si="51"/>
        <v>36</v>
      </c>
      <c r="H37" s="96">
        <f t="shared" si="52"/>
        <v>0</v>
      </c>
      <c r="I37" s="11">
        <f t="shared" si="49"/>
        <v>36</v>
      </c>
      <c r="J37" s="11"/>
      <c r="K37" s="11">
        <v>26</v>
      </c>
      <c r="L37" s="11"/>
      <c r="M37" s="11">
        <v>10</v>
      </c>
      <c r="N37" s="11"/>
      <c r="O37" s="11"/>
      <c r="P37" s="11"/>
      <c r="Q37" s="11"/>
      <c r="R37" s="11"/>
      <c r="S37" s="11"/>
      <c r="T37" s="22"/>
      <c r="U37" s="22"/>
      <c r="V37" s="22"/>
      <c r="W37" s="22"/>
      <c r="X37" s="22"/>
      <c r="Y37" s="22">
        <v>36</v>
      </c>
    </row>
    <row r="38" spans="1:25" s="31" customFormat="1" ht="16.5" thickBot="1" x14ac:dyDescent="0.3">
      <c r="A38" s="7"/>
      <c r="B38" s="9" t="s">
        <v>37</v>
      </c>
      <c r="C38" s="44">
        <v>0</v>
      </c>
      <c r="D38" s="44">
        <v>6</v>
      </c>
      <c r="E38" s="44"/>
      <c r="F38" s="95"/>
      <c r="G38" s="96">
        <f t="shared" si="51"/>
        <v>0</v>
      </c>
      <c r="H38" s="96">
        <f t="shared" si="52"/>
        <v>0</v>
      </c>
      <c r="I38" s="16"/>
      <c r="J38" s="95"/>
      <c r="K38" s="16"/>
      <c r="L38" s="95"/>
      <c r="M38" s="16"/>
      <c r="N38" s="95"/>
      <c r="O38" s="16"/>
      <c r="P38" s="95"/>
      <c r="Q38" s="16"/>
      <c r="R38" s="95"/>
      <c r="S38" s="95"/>
      <c r="T38" s="25"/>
      <c r="U38" s="25"/>
      <c r="V38" s="25"/>
      <c r="W38" s="25"/>
      <c r="X38" s="25"/>
      <c r="Y38" s="25"/>
    </row>
    <row r="39" spans="1:25" s="31" customFormat="1" ht="26.25" thickBot="1" x14ac:dyDescent="0.3">
      <c r="A39" s="5" t="s">
        <v>48</v>
      </c>
      <c r="B39" s="5" t="s">
        <v>49</v>
      </c>
      <c r="C39" s="14"/>
      <c r="D39" s="14"/>
      <c r="E39" s="14">
        <f t="shared" ref="E39:Y39" si="53">SUM(E40:E41)</f>
        <v>150</v>
      </c>
      <c r="F39" s="14">
        <f t="shared" si="53"/>
        <v>50</v>
      </c>
      <c r="G39" s="14">
        <f t="shared" si="53"/>
        <v>100</v>
      </c>
      <c r="H39" s="14">
        <f t="shared" si="53"/>
        <v>100</v>
      </c>
      <c r="I39" s="14">
        <f t="shared" si="53"/>
        <v>0</v>
      </c>
      <c r="J39" s="14">
        <f t="shared" si="53"/>
        <v>40</v>
      </c>
      <c r="K39" s="14">
        <f t="shared" si="53"/>
        <v>0</v>
      </c>
      <c r="L39" s="14">
        <f t="shared" si="53"/>
        <v>60</v>
      </c>
      <c r="M39" s="14">
        <f t="shared" si="53"/>
        <v>0</v>
      </c>
      <c r="N39" s="14">
        <f t="shared" si="53"/>
        <v>0</v>
      </c>
      <c r="O39" s="14">
        <f t="shared" si="53"/>
        <v>0</v>
      </c>
      <c r="P39" s="14">
        <f t="shared" si="53"/>
        <v>0</v>
      </c>
      <c r="Q39" s="14">
        <f t="shared" si="53"/>
        <v>0</v>
      </c>
      <c r="R39" s="14">
        <f t="shared" si="53"/>
        <v>0</v>
      </c>
      <c r="S39" s="14">
        <f t="shared" si="53"/>
        <v>0</v>
      </c>
      <c r="T39" s="14">
        <f t="shared" si="53"/>
        <v>0</v>
      </c>
      <c r="U39" s="14">
        <f t="shared" si="53"/>
        <v>0</v>
      </c>
      <c r="V39" s="14">
        <f t="shared" si="53"/>
        <v>60</v>
      </c>
      <c r="W39" s="14">
        <f t="shared" si="53"/>
        <v>40</v>
      </c>
      <c r="X39" s="14">
        <f t="shared" si="53"/>
        <v>0</v>
      </c>
      <c r="Y39" s="14">
        <f t="shared" si="53"/>
        <v>0</v>
      </c>
    </row>
    <row r="40" spans="1:25" s="31" customFormat="1" ht="15.75" x14ac:dyDescent="0.25">
      <c r="A40" s="6" t="s">
        <v>50</v>
      </c>
      <c r="B40" s="6" t="s">
        <v>51</v>
      </c>
      <c r="C40" s="54"/>
      <c r="D40" s="96">
        <v>4</v>
      </c>
      <c r="E40" s="96">
        <f>F40+G40+R40+S40</f>
        <v>60</v>
      </c>
      <c r="F40" s="96">
        <v>20</v>
      </c>
      <c r="G40" s="96">
        <f>H40+I40</f>
        <v>40</v>
      </c>
      <c r="H40" s="96">
        <f>J40+L40+N40</f>
        <v>40</v>
      </c>
      <c r="I40" s="15"/>
      <c r="J40" s="96">
        <v>20</v>
      </c>
      <c r="K40" s="15"/>
      <c r="L40" s="96">
        <v>20</v>
      </c>
      <c r="M40" s="15"/>
      <c r="N40" s="96"/>
      <c r="O40" s="15"/>
      <c r="P40" s="96"/>
      <c r="Q40" s="15"/>
      <c r="R40" s="96"/>
      <c r="S40" s="96"/>
      <c r="T40" s="24"/>
      <c r="U40" s="24"/>
      <c r="V40" s="24"/>
      <c r="W40" s="24">
        <v>40</v>
      </c>
      <c r="X40" s="24"/>
      <c r="Y40" s="24"/>
    </row>
    <row r="41" spans="1:25" s="31" customFormat="1" ht="15.75" x14ac:dyDescent="0.25">
      <c r="A41" s="6" t="s">
        <v>52</v>
      </c>
      <c r="B41" s="6" t="s">
        <v>32</v>
      </c>
      <c r="C41" s="95"/>
      <c r="D41" s="95">
        <v>3</v>
      </c>
      <c r="E41" s="96">
        <f>F41+G41+R41+S41</f>
        <v>90</v>
      </c>
      <c r="F41" s="95">
        <v>30</v>
      </c>
      <c r="G41" s="96">
        <f>H41+I41</f>
        <v>60</v>
      </c>
      <c r="H41" s="96">
        <f>J41+L41+N41</f>
        <v>60</v>
      </c>
      <c r="I41" s="16"/>
      <c r="J41" s="95">
        <v>20</v>
      </c>
      <c r="K41" s="16"/>
      <c r="L41" s="95">
        <v>40</v>
      </c>
      <c r="M41" s="16"/>
      <c r="N41" s="95"/>
      <c r="O41" s="16"/>
      <c r="P41" s="95"/>
      <c r="Q41" s="16"/>
      <c r="R41" s="95"/>
      <c r="S41" s="95"/>
      <c r="T41" s="25"/>
      <c r="U41" s="25"/>
      <c r="V41" s="25">
        <v>60</v>
      </c>
      <c r="W41" s="25"/>
      <c r="X41" s="25"/>
      <c r="Y41" s="25"/>
    </row>
    <row r="42" spans="1:25" s="31" customFormat="1" ht="16.5" thickBot="1" x14ac:dyDescent="0.3">
      <c r="A42" s="6"/>
      <c r="B42" s="10" t="s">
        <v>37</v>
      </c>
      <c r="C42" s="45">
        <v>0</v>
      </c>
      <c r="D42" s="45">
        <v>2</v>
      </c>
      <c r="E42" s="45"/>
      <c r="F42" s="18"/>
      <c r="G42" s="18"/>
      <c r="H42" s="18"/>
      <c r="I42" s="19"/>
      <c r="J42" s="18"/>
      <c r="K42" s="19"/>
      <c r="L42" s="18"/>
      <c r="M42" s="19"/>
      <c r="N42" s="18"/>
      <c r="O42" s="19"/>
      <c r="P42" s="18"/>
      <c r="Q42" s="19"/>
      <c r="R42" s="18"/>
      <c r="S42" s="18"/>
      <c r="T42" s="27"/>
      <c r="U42" s="27"/>
      <c r="V42" s="27"/>
      <c r="W42" s="27"/>
      <c r="X42" s="27"/>
      <c r="Y42" s="27"/>
    </row>
    <row r="43" spans="1:25" s="31" customFormat="1" ht="26.25" thickBot="1" x14ac:dyDescent="0.3">
      <c r="A43" s="29" t="s">
        <v>55</v>
      </c>
      <c r="B43" s="5" t="s">
        <v>56</v>
      </c>
      <c r="C43" s="14"/>
      <c r="D43" s="14"/>
      <c r="E43" s="14">
        <f>SUM(E44:E60)</f>
        <v>1631</v>
      </c>
      <c r="F43" s="14">
        <f t="shared" ref="F43:Y43" si="54">SUM(F44:F60)</f>
        <v>544</v>
      </c>
      <c r="G43" s="14">
        <f t="shared" si="54"/>
        <v>1087</v>
      </c>
      <c r="H43" s="14">
        <f t="shared" si="54"/>
        <v>762</v>
      </c>
      <c r="I43" s="14">
        <f t="shared" si="54"/>
        <v>325</v>
      </c>
      <c r="J43" s="14">
        <f t="shared" si="54"/>
        <v>438</v>
      </c>
      <c r="K43" s="14">
        <f t="shared" si="54"/>
        <v>80</v>
      </c>
      <c r="L43" s="14">
        <f t="shared" si="54"/>
        <v>304</v>
      </c>
      <c r="M43" s="14">
        <f t="shared" si="54"/>
        <v>20</v>
      </c>
      <c r="N43" s="14">
        <f t="shared" si="54"/>
        <v>20</v>
      </c>
      <c r="O43" s="14">
        <f t="shared" si="54"/>
        <v>0</v>
      </c>
      <c r="P43" s="14">
        <f t="shared" si="54"/>
        <v>0</v>
      </c>
      <c r="Q43" s="14">
        <f t="shared" si="54"/>
        <v>0</v>
      </c>
      <c r="R43" s="14">
        <f t="shared" si="54"/>
        <v>0</v>
      </c>
      <c r="S43" s="14">
        <f t="shared" si="54"/>
        <v>0</v>
      </c>
      <c r="T43" s="14">
        <f t="shared" si="54"/>
        <v>0</v>
      </c>
      <c r="U43" s="14">
        <f t="shared" si="54"/>
        <v>0</v>
      </c>
      <c r="V43" s="14">
        <f t="shared" si="54"/>
        <v>382</v>
      </c>
      <c r="W43" s="14">
        <f t="shared" si="54"/>
        <v>401</v>
      </c>
      <c r="X43" s="14">
        <f t="shared" si="54"/>
        <v>244</v>
      </c>
      <c r="Y43" s="14">
        <f t="shared" si="54"/>
        <v>60</v>
      </c>
    </row>
    <row r="44" spans="1:25" s="31" customFormat="1" ht="36" customHeight="1" x14ac:dyDescent="0.25">
      <c r="A44" s="93" t="s">
        <v>57</v>
      </c>
      <c r="B44" s="93" t="s">
        <v>121</v>
      </c>
      <c r="C44" s="96"/>
      <c r="D44" s="96">
        <v>3</v>
      </c>
      <c r="E44" s="96">
        <f>F44+G44+R44+S44</f>
        <v>90</v>
      </c>
      <c r="F44" s="96">
        <v>30</v>
      </c>
      <c r="G44" s="96">
        <f>H44+I44</f>
        <v>60</v>
      </c>
      <c r="H44" s="96">
        <f>SUM(J44,L44,N44)</f>
        <v>40</v>
      </c>
      <c r="I44" s="15">
        <v>20</v>
      </c>
      <c r="J44" s="96">
        <v>20</v>
      </c>
      <c r="K44" s="15"/>
      <c r="L44" s="96">
        <v>20</v>
      </c>
      <c r="M44" s="15"/>
      <c r="N44" s="96"/>
      <c r="O44" s="15"/>
      <c r="P44" s="96"/>
      <c r="Q44" s="15"/>
      <c r="R44" s="96"/>
      <c r="S44" s="96"/>
      <c r="T44" s="24"/>
      <c r="U44" s="24"/>
      <c r="V44" s="24">
        <v>60</v>
      </c>
      <c r="W44" s="24"/>
      <c r="X44" s="24"/>
      <c r="Y44" s="24"/>
    </row>
    <row r="45" spans="1:25" s="31" customFormat="1" ht="15.75" x14ac:dyDescent="0.25">
      <c r="A45" s="93" t="s">
        <v>59</v>
      </c>
      <c r="B45" s="93" t="s">
        <v>122</v>
      </c>
      <c r="C45" s="11">
        <v>3</v>
      </c>
      <c r="D45" s="11"/>
      <c r="E45" s="96">
        <f t="shared" ref="E45:E60" si="55">F45+G45+R45+S45</f>
        <v>117</v>
      </c>
      <c r="F45" s="11">
        <v>39</v>
      </c>
      <c r="G45" s="96">
        <f t="shared" ref="G45:G60" si="56">H45+I45</f>
        <v>78</v>
      </c>
      <c r="H45" s="96">
        <f t="shared" ref="H45:I60" si="57">SUM(J45,L45,N45)</f>
        <v>62</v>
      </c>
      <c r="I45" s="15">
        <v>16</v>
      </c>
      <c r="J45" s="11">
        <v>42</v>
      </c>
      <c r="K45" s="12"/>
      <c r="L45" s="11">
        <v>20</v>
      </c>
      <c r="M45" s="12"/>
      <c r="N45" s="11"/>
      <c r="O45" s="12"/>
      <c r="P45" s="11"/>
      <c r="Q45" s="12"/>
      <c r="R45" s="11"/>
      <c r="S45" s="11"/>
      <c r="T45" s="22"/>
      <c r="U45" s="22"/>
      <c r="V45" s="22">
        <v>78</v>
      </c>
      <c r="W45" s="22"/>
      <c r="X45" s="22"/>
      <c r="Y45" s="22"/>
    </row>
    <row r="46" spans="1:25" s="31" customFormat="1" ht="15.75" x14ac:dyDescent="0.25">
      <c r="A46" s="93" t="s">
        <v>61</v>
      </c>
      <c r="B46" s="93" t="s">
        <v>123</v>
      </c>
      <c r="C46" s="11">
        <v>3</v>
      </c>
      <c r="D46" s="11"/>
      <c r="E46" s="96">
        <f t="shared" si="55"/>
        <v>111</v>
      </c>
      <c r="F46" s="11">
        <v>37</v>
      </c>
      <c r="G46" s="96">
        <f t="shared" si="56"/>
        <v>74</v>
      </c>
      <c r="H46" s="96">
        <f t="shared" si="57"/>
        <v>60</v>
      </c>
      <c r="I46" s="15">
        <v>14</v>
      </c>
      <c r="J46" s="11">
        <v>40</v>
      </c>
      <c r="K46" s="12"/>
      <c r="L46" s="11">
        <v>20</v>
      </c>
      <c r="M46" s="12"/>
      <c r="N46" s="11"/>
      <c r="O46" s="12"/>
      <c r="P46" s="11"/>
      <c r="Q46" s="12"/>
      <c r="R46" s="11"/>
      <c r="S46" s="11"/>
      <c r="T46" s="22"/>
      <c r="U46" s="22"/>
      <c r="V46" s="22">
        <v>74</v>
      </c>
      <c r="W46" s="22"/>
      <c r="X46" s="22"/>
      <c r="Y46" s="22"/>
    </row>
    <row r="47" spans="1:25" s="31" customFormat="1" ht="31.5" x14ac:dyDescent="0.25">
      <c r="A47" s="93" t="s">
        <v>62</v>
      </c>
      <c r="B47" s="93" t="s">
        <v>124</v>
      </c>
      <c r="C47" s="94"/>
      <c r="D47" s="94">
        <v>5</v>
      </c>
      <c r="E47" s="96">
        <f t="shared" si="55"/>
        <v>60</v>
      </c>
      <c r="F47" s="11">
        <v>20</v>
      </c>
      <c r="G47" s="96">
        <f t="shared" si="56"/>
        <v>40</v>
      </c>
      <c r="H47" s="96">
        <f t="shared" si="57"/>
        <v>36</v>
      </c>
      <c r="I47" s="15">
        <v>4</v>
      </c>
      <c r="J47" s="94">
        <v>26</v>
      </c>
      <c r="K47" s="13"/>
      <c r="L47" s="94">
        <v>10</v>
      </c>
      <c r="M47" s="13"/>
      <c r="N47" s="94"/>
      <c r="O47" s="13"/>
      <c r="P47" s="94"/>
      <c r="Q47" s="13"/>
      <c r="R47" s="94"/>
      <c r="S47" s="94"/>
      <c r="T47" s="23"/>
      <c r="U47" s="23"/>
      <c r="V47" s="23"/>
      <c r="W47" s="23"/>
      <c r="X47" s="23">
        <v>40</v>
      </c>
      <c r="Y47" s="23"/>
    </row>
    <row r="48" spans="1:25" s="31" customFormat="1" ht="15.75" x14ac:dyDescent="0.25">
      <c r="A48" s="93" t="s">
        <v>64</v>
      </c>
      <c r="B48" s="93" t="s">
        <v>125</v>
      </c>
      <c r="C48" s="94">
        <v>4</v>
      </c>
      <c r="D48" s="94"/>
      <c r="E48" s="96">
        <f t="shared" si="55"/>
        <v>183</v>
      </c>
      <c r="F48" s="11">
        <v>61</v>
      </c>
      <c r="G48" s="96">
        <f t="shared" si="56"/>
        <v>122</v>
      </c>
      <c r="H48" s="96">
        <f t="shared" si="57"/>
        <v>88</v>
      </c>
      <c r="I48" s="15">
        <v>34</v>
      </c>
      <c r="J48" s="94">
        <v>48</v>
      </c>
      <c r="K48" s="13"/>
      <c r="L48" s="94">
        <v>20</v>
      </c>
      <c r="M48" s="13"/>
      <c r="N48" s="94">
        <v>20</v>
      </c>
      <c r="O48" s="13"/>
      <c r="P48" s="94"/>
      <c r="Q48" s="13"/>
      <c r="R48" s="94"/>
      <c r="S48" s="94"/>
      <c r="T48" s="23"/>
      <c r="U48" s="23"/>
      <c r="V48" s="23">
        <v>28</v>
      </c>
      <c r="W48" s="23">
        <v>94</v>
      </c>
      <c r="X48" s="23"/>
      <c r="Y48" s="23"/>
    </row>
    <row r="49" spans="1:25" s="31" customFormat="1" ht="15.75" x14ac:dyDescent="0.25">
      <c r="A49" s="93" t="s">
        <v>65</v>
      </c>
      <c r="B49" s="93" t="s">
        <v>126</v>
      </c>
      <c r="C49" s="11">
        <v>4</v>
      </c>
      <c r="D49" s="11"/>
      <c r="E49" s="96">
        <f t="shared" si="55"/>
        <v>147</v>
      </c>
      <c r="F49" s="11">
        <v>49</v>
      </c>
      <c r="G49" s="96">
        <f t="shared" si="56"/>
        <v>98</v>
      </c>
      <c r="H49" s="96">
        <f t="shared" si="57"/>
        <v>68</v>
      </c>
      <c r="I49" s="15">
        <v>30</v>
      </c>
      <c r="J49" s="11">
        <v>48</v>
      </c>
      <c r="K49" s="12"/>
      <c r="L49" s="11">
        <v>20</v>
      </c>
      <c r="M49" s="12"/>
      <c r="N49" s="11"/>
      <c r="O49" s="12"/>
      <c r="P49" s="11"/>
      <c r="Q49" s="12"/>
      <c r="R49" s="11"/>
      <c r="S49" s="11"/>
      <c r="T49" s="22"/>
      <c r="U49" s="22"/>
      <c r="V49" s="22"/>
      <c r="W49" s="22">
        <v>98</v>
      </c>
      <c r="X49" s="22"/>
      <c r="Y49" s="22"/>
    </row>
    <row r="50" spans="1:25" s="31" customFormat="1" ht="15.75" x14ac:dyDescent="0.25">
      <c r="A50" s="93" t="s">
        <v>66</v>
      </c>
      <c r="B50" s="93" t="s">
        <v>127</v>
      </c>
      <c r="C50" s="11">
        <v>3</v>
      </c>
      <c r="D50" s="11"/>
      <c r="E50" s="96">
        <f t="shared" si="55"/>
        <v>96</v>
      </c>
      <c r="F50" s="11">
        <v>32</v>
      </c>
      <c r="G50" s="96">
        <f t="shared" si="56"/>
        <v>64</v>
      </c>
      <c r="H50" s="96">
        <f t="shared" si="57"/>
        <v>54</v>
      </c>
      <c r="I50" s="15">
        <v>10</v>
      </c>
      <c r="J50" s="11">
        <v>42</v>
      </c>
      <c r="K50" s="12"/>
      <c r="L50" s="11">
        <v>12</v>
      </c>
      <c r="M50" s="12"/>
      <c r="N50" s="11"/>
      <c r="O50" s="12"/>
      <c r="P50" s="11"/>
      <c r="Q50" s="12"/>
      <c r="R50" s="11"/>
      <c r="S50" s="11"/>
      <c r="T50" s="22"/>
      <c r="U50" s="22"/>
      <c r="V50" s="22">
        <v>64</v>
      </c>
      <c r="W50" s="22"/>
      <c r="X50" s="22"/>
      <c r="Y50" s="22"/>
    </row>
    <row r="51" spans="1:25" s="31" customFormat="1" ht="15.75" x14ac:dyDescent="0.25">
      <c r="A51" s="76" t="s">
        <v>67</v>
      </c>
      <c r="B51" s="76" t="s">
        <v>128</v>
      </c>
      <c r="C51" s="94"/>
      <c r="D51" s="94">
        <v>5</v>
      </c>
      <c r="E51" s="96">
        <f t="shared" si="55"/>
        <v>114</v>
      </c>
      <c r="F51" s="94">
        <v>38</v>
      </c>
      <c r="G51" s="96">
        <f t="shared" si="56"/>
        <v>76</v>
      </c>
      <c r="H51" s="96">
        <f t="shared" si="57"/>
        <v>52</v>
      </c>
      <c r="I51" s="15">
        <v>24</v>
      </c>
      <c r="J51" s="94">
        <v>28</v>
      </c>
      <c r="K51" s="13"/>
      <c r="L51" s="94">
        <v>24</v>
      </c>
      <c r="M51" s="13"/>
      <c r="N51" s="94"/>
      <c r="O51" s="13"/>
      <c r="P51" s="94"/>
      <c r="Q51" s="13"/>
      <c r="R51" s="94"/>
      <c r="S51" s="94"/>
      <c r="T51" s="23"/>
      <c r="U51" s="23"/>
      <c r="V51" s="23"/>
      <c r="W51" s="23"/>
      <c r="X51" s="23">
        <v>76</v>
      </c>
      <c r="Y51" s="23"/>
    </row>
    <row r="52" spans="1:25" s="31" customFormat="1" ht="15.75" x14ac:dyDescent="0.25">
      <c r="A52" s="76" t="s">
        <v>68</v>
      </c>
      <c r="B52" s="76" t="s">
        <v>129</v>
      </c>
      <c r="C52" s="94"/>
      <c r="D52" s="94">
        <v>3</v>
      </c>
      <c r="E52" s="96">
        <f t="shared" si="55"/>
        <v>72</v>
      </c>
      <c r="F52" s="11">
        <v>24</v>
      </c>
      <c r="G52" s="96">
        <f t="shared" si="56"/>
        <v>48</v>
      </c>
      <c r="H52" s="96">
        <f t="shared" si="57"/>
        <v>36</v>
      </c>
      <c r="I52" s="15">
        <v>12</v>
      </c>
      <c r="J52" s="94">
        <v>20</v>
      </c>
      <c r="K52" s="13"/>
      <c r="L52" s="94">
        <v>16</v>
      </c>
      <c r="M52" s="13"/>
      <c r="N52" s="94"/>
      <c r="O52" s="13"/>
      <c r="P52" s="94"/>
      <c r="Q52" s="13"/>
      <c r="R52" s="94"/>
      <c r="S52" s="94"/>
      <c r="T52" s="23"/>
      <c r="U52" s="23"/>
      <c r="V52" s="23">
        <v>48</v>
      </c>
      <c r="W52" s="23"/>
      <c r="X52" s="23"/>
      <c r="Y52" s="23"/>
    </row>
    <row r="53" spans="1:25" s="50" customFormat="1" ht="15.75" x14ac:dyDescent="0.25">
      <c r="A53" s="76" t="s">
        <v>69</v>
      </c>
      <c r="B53" s="76" t="s">
        <v>60</v>
      </c>
      <c r="C53" s="12"/>
      <c r="D53" s="12">
        <v>4</v>
      </c>
      <c r="E53" s="96">
        <f t="shared" si="55"/>
        <v>60</v>
      </c>
      <c r="F53" s="12">
        <v>20</v>
      </c>
      <c r="G53" s="96">
        <f t="shared" si="56"/>
        <v>40</v>
      </c>
      <c r="H53" s="96">
        <f t="shared" si="57"/>
        <v>36</v>
      </c>
      <c r="I53" s="15">
        <v>4</v>
      </c>
      <c r="J53" s="11">
        <v>16</v>
      </c>
      <c r="K53" s="12"/>
      <c r="L53" s="11">
        <v>20</v>
      </c>
      <c r="M53" s="12"/>
      <c r="N53" s="11"/>
      <c r="O53" s="12"/>
      <c r="P53" s="11"/>
      <c r="Q53" s="12"/>
      <c r="R53" s="12"/>
      <c r="S53" s="12"/>
      <c r="T53" s="26"/>
      <c r="U53" s="26"/>
      <c r="V53" s="22"/>
      <c r="W53" s="22">
        <v>40</v>
      </c>
      <c r="X53" s="22"/>
      <c r="Y53" s="26"/>
    </row>
    <row r="54" spans="1:25" s="50" customFormat="1" ht="15.75" x14ac:dyDescent="0.25">
      <c r="A54" s="76" t="s">
        <v>71</v>
      </c>
      <c r="B54" s="76" t="s">
        <v>58</v>
      </c>
      <c r="C54" s="12"/>
      <c r="D54" s="12">
        <v>4</v>
      </c>
      <c r="E54" s="96">
        <f t="shared" si="55"/>
        <v>90</v>
      </c>
      <c r="F54" s="12">
        <v>30</v>
      </c>
      <c r="G54" s="96">
        <f t="shared" si="56"/>
        <v>60</v>
      </c>
      <c r="H54" s="96">
        <f t="shared" si="57"/>
        <v>40</v>
      </c>
      <c r="I54" s="15">
        <v>20</v>
      </c>
      <c r="J54" s="11">
        <v>10</v>
      </c>
      <c r="K54" s="12"/>
      <c r="L54" s="11">
        <v>30</v>
      </c>
      <c r="M54" s="12"/>
      <c r="N54" s="11"/>
      <c r="O54" s="12"/>
      <c r="P54" s="11"/>
      <c r="Q54" s="12"/>
      <c r="R54" s="12"/>
      <c r="S54" s="12"/>
      <c r="T54" s="26"/>
      <c r="U54" s="26"/>
      <c r="V54" s="22"/>
      <c r="W54" s="22">
        <v>60</v>
      </c>
      <c r="X54" s="22"/>
      <c r="Y54" s="26"/>
    </row>
    <row r="55" spans="1:25" s="50" customFormat="1" ht="15.75" x14ac:dyDescent="0.25">
      <c r="A55" s="76" t="s">
        <v>109</v>
      </c>
      <c r="B55" s="76" t="s">
        <v>130</v>
      </c>
      <c r="C55" s="12"/>
      <c r="D55" s="12">
        <v>5</v>
      </c>
      <c r="E55" s="96">
        <f t="shared" si="55"/>
        <v>72</v>
      </c>
      <c r="F55" s="12">
        <v>24</v>
      </c>
      <c r="G55" s="96">
        <f t="shared" si="56"/>
        <v>48</v>
      </c>
      <c r="H55" s="96">
        <f t="shared" si="57"/>
        <v>36</v>
      </c>
      <c r="I55" s="15">
        <v>12</v>
      </c>
      <c r="J55" s="11">
        <v>16</v>
      </c>
      <c r="K55" s="12"/>
      <c r="L55" s="11">
        <v>20</v>
      </c>
      <c r="M55" s="12"/>
      <c r="N55" s="11"/>
      <c r="O55" s="12"/>
      <c r="P55" s="11"/>
      <c r="Q55" s="12"/>
      <c r="R55" s="12"/>
      <c r="S55" s="12"/>
      <c r="T55" s="26"/>
      <c r="U55" s="26"/>
      <c r="V55" s="22"/>
      <c r="W55" s="22"/>
      <c r="X55" s="22">
        <v>48</v>
      </c>
      <c r="Y55" s="26"/>
    </row>
    <row r="56" spans="1:25" s="50" customFormat="1" ht="36" customHeight="1" x14ac:dyDescent="0.25">
      <c r="A56" s="93" t="s">
        <v>110</v>
      </c>
      <c r="B56" s="93" t="s">
        <v>63</v>
      </c>
      <c r="C56" s="12"/>
      <c r="D56" s="11">
        <v>4</v>
      </c>
      <c r="E56" s="96">
        <f t="shared" si="55"/>
        <v>107</v>
      </c>
      <c r="F56" s="11">
        <v>36</v>
      </c>
      <c r="G56" s="96">
        <f t="shared" si="56"/>
        <v>71</v>
      </c>
      <c r="H56" s="96">
        <f t="shared" si="57"/>
        <v>46</v>
      </c>
      <c r="I56" s="96">
        <v>25</v>
      </c>
      <c r="J56" s="11">
        <v>16</v>
      </c>
      <c r="K56" s="11"/>
      <c r="L56" s="11">
        <v>30</v>
      </c>
      <c r="M56" s="11"/>
      <c r="N56" s="11"/>
      <c r="O56" s="11"/>
      <c r="P56" s="11"/>
      <c r="Q56" s="11"/>
      <c r="R56" s="11"/>
      <c r="S56" s="11"/>
      <c r="T56" s="22"/>
      <c r="U56" s="22"/>
      <c r="V56" s="22"/>
      <c r="W56" s="22">
        <v>71</v>
      </c>
      <c r="X56" s="22"/>
      <c r="Y56" s="22"/>
    </row>
    <row r="57" spans="1:25" s="50" customFormat="1" ht="66" customHeight="1" x14ac:dyDescent="0.25">
      <c r="A57" s="93" t="s">
        <v>131</v>
      </c>
      <c r="B57" s="93" t="s">
        <v>53</v>
      </c>
      <c r="C57" s="13"/>
      <c r="D57" s="94">
        <v>6</v>
      </c>
      <c r="E57" s="11">
        <f t="shared" si="55"/>
        <v>90</v>
      </c>
      <c r="F57" s="11">
        <v>30</v>
      </c>
      <c r="G57" s="11">
        <f t="shared" si="56"/>
        <v>60</v>
      </c>
      <c r="H57" s="11">
        <f t="shared" si="57"/>
        <v>40</v>
      </c>
      <c r="I57" s="11">
        <v>20</v>
      </c>
      <c r="J57" s="94">
        <v>20</v>
      </c>
      <c r="K57" s="94"/>
      <c r="L57" s="94">
        <v>20</v>
      </c>
      <c r="M57" s="94">
        <v>20</v>
      </c>
      <c r="N57" s="94"/>
      <c r="O57" s="94"/>
      <c r="P57" s="94"/>
      <c r="Q57" s="94"/>
      <c r="R57" s="94"/>
      <c r="S57" s="94"/>
      <c r="T57" s="23"/>
      <c r="U57" s="23"/>
      <c r="V57" s="23"/>
      <c r="W57" s="23"/>
      <c r="X57" s="23"/>
      <c r="Y57" s="23">
        <v>60</v>
      </c>
    </row>
    <row r="58" spans="1:25" s="50" customFormat="1" ht="48.75" customHeight="1" x14ac:dyDescent="0.25">
      <c r="A58" s="93" t="s">
        <v>132</v>
      </c>
      <c r="B58" s="93" t="s">
        <v>70</v>
      </c>
      <c r="C58" s="13"/>
      <c r="D58" s="94">
        <v>4</v>
      </c>
      <c r="E58" s="11">
        <f t="shared" si="55"/>
        <v>102</v>
      </c>
      <c r="F58" s="11">
        <v>34</v>
      </c>
      <c r="G58" s="11">
        <f t="shared" si="56"/>
        <v>68</v>
      </c>
      <c r="H58" s="11">
        <f t="shared" si="57"/>
        <v>68</v>
      </c>
      <c r="I58" s="11">
        <f t="shared" si="57"/>
        <v>0</v>
      </c>
      <c r="J58" s="94">
        <v>46</v>
      </c>
      <c r="K58" s="94"/>
      <c r="L58" s="94">
        <v>22</v>
      </c>
      <c r="M58" s="94"/>
      <c r="N58" s="94"/>
      <c r="O58" s="94"/>
      <c r="P58" s="94"/>
      <c r="Q58" s="94"/>
      <c r="R58" s="94"/>
      <c r="S58" s="94"/>
      <c r="T58" s="23"/>
      <c r="U58" s="23"/>
      <c r="V58" s="23">
        <v>30</v>
      </c>
      <c r="W58" s="23">
        <v>38</v>
      </c>
      <c r="X58" s="23"/>
      <c r="Y58" s="23"/>
    </row>
    <row r="59" spans="1:25" s="50" customFormat="1" ht="48.75" customHeight="1" x14ac:dyDescent="0.25">
      <c r="A59" s="83" t="s">
        <v>133</v>
      </c>
      <c r="B59" s="83" t="s">
        <v>134</v>
      </c>
      <c r="C59" s="13"/>
      <c r="D59" s="13"/>
      <c r="E59" s="11">
        <f t="shared" si="55"/>
        <v>60</v>
      </c>
      <c r="F59" s="12">
        <v>20</v>
      </c>
      <c r="G59" s="11">
        <f t="shared" si="56"/>
        <v>40</v>
      </c>
      <c r="H59" s="11">
        <f t="shared" si="57"/>
        <v>0</v>
      </c>
      <c r="I59" s="12">
        <f t="shared" si="57"/>
        <v>40</v>
      </c>
      <c r="J59" s="94"/>
      <c r="K59" s="13">
        <v>40</v>
      </c>
      <c r="L59" s="94"/>
      <c r="M59" s="13"/>
      <c r="N59" s="94"/>
      <c r="O59" s="13"/>
      <c r="P59" s="94"/>
      <c r="Q59" s="13"/>
      <c r="R59" s="13"/>
      <c r="S59" s="13"/>
      <c r="T59" s="84"/>
      <c r="U59" s="84"/>
      <c r="V59" s="84"/>
      <c r="W59" s="84"/>
      <c r="X59" s="84">
        <v>40</v>
      </c>
      <c r="Y59" s="84"/>
    </row>
    <row r="60" spans="1:25" s="50" customFormat="1" ht="48.75" customHeight="1" x14ac:dyDescent="0.25">
      <c r="A60" s="83" t="s">
        <v>135</v>
      </c>
      <c r="B60" s="83" t="s">
        <v>136</v>
      </c>
      <c r="C60" s="13"/>
      <c r="D60" s="13"/>
      <c r="E60" s="11">
        <f t="shared" si="55"/>
        <v>60</v>
      </c>
      <c r="F60" s="12">
        <v>20</v>
      </c>
      <c r="G60" s="11">
        <f t="shared" si="56"/>
        <v>40</v>
      </c>
      <c r="H60" s="11">
        <f t="shared" si="57"/>
        <v>0</v>
      </c>
      <c r="I60" s="12">
        <f t="shared" si="57"/>
        <v>40</v>
      </c>
      <c r="J60" s="94"/>
      <c r="K60" s="13">
        <v>40</v>
      </c>
      <c r="L60" s="94"/>
      <c r="M60" s="13"/>
      <c r="N60" s="94"/>
      <c r="O60" s="13"/>
      <c r="P60" s="94"/>
      <c r="Q60" s="13"/>
      <c r="R60" s="13"/>
      <c r="S60" s="13"/>
      <c r="T60" s="84"/>
      <c r="U60" s="84"/>
      <c r="V60" s="84"/>
      <c r="W60" s="84"/>
      <c r="X60" s="84">
        <v>40</v>
      </c>
      <c r="Y60" s="84"/>
    </row>
    <row r="61" spans="1:25" s="31" customFormat="1" ht="16.5" thickBot="1" x14ac:dyDescent="0.3">
      <c r="A61" s="3"/>
      <c r="B61" s="28" t="s">
        <v>37</v>
      </c>
      <c r="C61" s="43">
        <v>5</v>
      </c>
      <c r="D61" s="43">
        <v>10</v>
      </c>
      <c r="E61" s="43"/>
      <c r="F61" s="94"/>
      <c r="G61" s="94"/>
      <c r="H61" s="94"/>
      <c r="I61" s="13"/>
      <c r="J61" s="94"/>
      <c r="K61" s="13"/>
      <c r="L61" s="94"/>
      <c r="M61" s="13"/>
      <c r="N61" s="94"/>
      <c r="O61" s="13"/>
      <c r="P61" s="94"/>
      <c r="Q61" s="13"/>
      <c r="R61" s="94"/>
      <c r="S61" s="94"/>
      <c r="T61" s="23"/>
      <c r="U61" s="23"/>
      <c r="V61" s="23"/>
      <c r="W61" s="23"/>
      <c r="X61" s="23"/>
      <c r="Y61" s="23"/>
    </row>
    <row r="62" spans="1:25" s="31" customFormat="1" ht="16.5" thickBot="1" x14ac:dyDescent="0.3">
      <c r="A62" s="29" t="s">
        <v>72</v>
      </c>
      <c r="B62" s="5" t="s">
        <v>73</v>
      </c>
      <c r="C62" s="14"/>
      <c r="D62" s="14"/>
      <c r="E62" s="14">
        <f>E63+E67+E71+E76</f>
        <v>1274</v>
      </c>
      <c r="F62" s="14">
        <f t="shared" ref="F62:X62" si="58">F63+F67+F71+F76</f>
        <v>281</v>
      </c>
      <c r="G62" s="14">
        <f t="shared" si="58"/>
        <v>561</v>
      </c>
      <c r="H62" s="14">
        <f t="shared" si="58"/>
        <v>310</v>
      </c>
      <c r="I62" s="14">
        <f t="shared" si="58"/>
        <v>251</v>
      </c>
      <c r="J62" s="14">
        <f t="shared" si="58"/>
        <v>170</v>
      </c>
      <c r="K62" s="14">
        <f t="shared" si="58"/>
        <v>251</v>
      </c>
      <c r="L62" s="14">
        <f t="shared" si="58"/>
        <v>120</v>
      </c>
      <c r="M62" s="14">
        <f t="shared" si="58"/>
        <v>0</v>
      </c>
      <c r="N62" s="14">
        <f t="shared" si="58"/>
        <v>20</v>
      </c>
      <c r="O62" s="14">
        <f t="shared" si="58"/>
        <v>0</v>
      </c>
      <c r="P62" s="14">
        <f t="shared" si="58"/>
        <v>396</v>
      </c>
      <c r="Q62" s="14">
        <f t="shared" si="58"/>
        <v>36</v>
      </c>
      <c r="R62" s="14">
        <f t="shared" si="58"/>
        <v>0</v>
      </c>
      <c r="S62" s="14">
        <f t="shared" si="58"/>
        <v>0</v>
      </c>
      <c r="T62" s="14">
        <f t="shared" si="58"/>
        <v>0</v>
      </c>
      <c r="U62" s="14">
        <f t="shared" si="58"/>
        <v>0</v>
      </c>
      <c r="V62" s="14">
        <f t="shared" si="58"/>
        <v>34</v>
      </c>
      <c r="W62" s="14">
        <f t="shared" si="58"/>
        <v>227</v>
      </c>
      <c r="X62" s="14">
        <f t="shared" si="58"/>
        <v>204</v>
      </c>
      <c r="Y62" s="14">
        <f>Y63+Y67+Y71</f>
        <v>96</v>
      </c>
    </row>
    <row r="63" spans="1:25" s="31" customFormat="1" ht="63" x14ac:dyDescent="0.25">
      <c r="A63" s="85" t="s">
        <v>74</v>
      </c>
      <c r="B63" s="85" t="s">
        <v>137</v>
      </c>
      <c r="C63" s="20">
        <v>5</v>
      </c>
      <c r="D63" s="20"/>
      <c r="E63" s="81">
        <f>E64+E65+E66</f>
        <v>551</v>
      </c>
      <c r="F63" s="81">
        <f t="shared" ref="F63:S63" si="59">F64+F65+F66</f>
        <v>160</v>
      </c>
      <c r="G63" s="81">
        <f t="shared" si="59"/>
        <v>319</v>
      </c>
      <c r="H63" s="81">
        <f t="shared" si="59"/>
        <v>216</v>
      </c>
      <c r="I63" s="81">
        <f t="shared" si="59"/>
        <v>103</v>
      </c>
      <c r="J63" s="81">
        <f t="shared" si="59"/>
        <v>132</v>
      </c>
      <c r="K63" s="81">
        <f t="shared" si="59"/>
        <v>103</v>
      </c>
      <c r="L63" s="81">
        <f t="shared" si="59"/>
        <v>64</v>
      </c>
      <c r="M63" s="81">
        <f t="shared" si="59"/>
        <v>0</v>
      </c>
      <c r="N63" s="81">
        <f t="shared" si="59"/>
        <v>20</v>
      </c>
      <c r="O63" s="81">
        <f t="shared" si="59"/>
        <v>0</v>
      </c>
      <c r="P63" s="81">
        <f t="shared" si="59"/>
        <v>72</v>
      </c>
      <c r="Q63" s="81">
        <f t="shared" si="59"/>
        <v>0</v>
      </c>
      <c r="R63" s="81">
        <f t="shared" si="59"/>
        <v>0</v>
      </c>
      <c r="S63" s="81">
        <f t="shared" si="59"/>
        <v>0</v>
      </c>
      <c r="T63" s="81">
        <f>T64+T65</f>
        <v>0</v>
      </c>
      <c r="U63" s="81">
        <f t="shared" ref="U63:Y63" si="60">U64+U65</f>
        <v>0</v>
      </c>
      <c r="V63" s="81">
        <f t="shared" si="60"/>
        <v>34</v>
      </c>
      <c r="W63" s="81">
        <f t="shared" si="60"/>
        <v>155</v>
      </c>
      <c r="X63" s="81">
        <f t="shared" si="60"/>
        <v>130</v>
      </c>
      <c r="Y63" s="81">
        <f t="shared" si="60"/>
        <v>0</v>
      </c>
    </row>
    <row r="64" spans="1:25" s="31" customFormat="1" ht="37.5" customHeight="1" x14ac:dyDescent="0.25">
      <c r="A64" s="93" t="s">
        <v>75</v>
      </c>
      <c r="B64" s="85" t="s">
        <v>138</v>
      </c>
      <c r="C64" s="11">
        <v>4</v>
      </c>
      <c r="D64" s="11"/>
      <c r="E64" s="11">
        <f>F64+G64+R64+S64</f>
        <v>284</v>
      </c>
      <c r="F64" s="11">
        <v>95</v>
      </c>
      <c r="G64" s="11">
        <f>SUM(H64:I64)</f>
        <v>189</v>
      </c>
      <c r="H64" s="11">
        <f>SUM(J64,L64,N64)</f>
        <v>126</v>
      </c>
      <c r="I64" s="12">
        <f>SUM(K64,M64,O64)</f>
        <v>63</v>
      </c>
      <c r="J64" s="11">
        <v>72</v>
      </c>
      <c r="K64" s="12">
        <v>63</v>
      </c>
      <c r="L64" s="11">
        <v>34</v>
      </c>
      <c r="M64" s="12"/>
      <c r="N64" s="11">
        <v>20</v>
      </c>
      <c r="O64" s="12"/>
      <c r="P64" s="11"/>
      <c r="Q64" s="12"/>
      <c r="R64" s="11"/>
      <c r="S64" s="11"/>
      <c r="T64" s="22"/>
      <c r="U64" s="22"/>
      <c r="V64" s="22">
        <v>34</v>
      </c>
      <c r="W64" s="22">
        <v>155</v>
      </c>
      <c r="X64" s="22"/>
      <c r="Y64" s="22"/>
    </row>
    <row r="65" spans="1:25" s="31" customFormat="1" ht="37.5" customHeight="1" x14ac:dyDescent="0.25">
      <c r="A65" s="93" t="s">
        <v>139</v>
      </c>
      <c r="B65" s="85" t="s">
        <v>140</v>
      </c>
      <c r="C65" s="94">
        <v>5</v>
      </c>
      <c r="D65" s="94"/>
      <c r="E65" s="11">
        <f>F65+G65+R65+S65</f>
        <v>195</v>
      </c>
      <c r="F65" s="94">
        <v>65</v>
      </c>
      <c r="G65" s="11">
        <f>SUM(H65:I65)</f>
        <v>130</v>
      </c>
      <c r="H65" s="11">
        <f>SUM(J65,L65,N65)</f>
        <v>90</v>
      </c>
      <c r="I65" s="12">
        <f>SUM(K65,M65,O65)</f>
        <v>40</v>
      </c>
      <c r="J65" s="94">
        <v>60</v>
      </c>
      <c r="K65" s="13">
        <v>40</v>
      </c>
      <c r="L65" s="94">
        <v>30</v>
      </c>
      <c r="M65" s="13"/>
      <c r="N65" s="94"/>
      <c r="O65" s="13"/>
      <c r="P65" s="94"/>
      <c r="Q65" s="13"/>
      <c r="R65" s="94"/>
      <c r="S65" s="94"/>
      <c r="T65" s="23"/>
      <c r="U65" s="23"/>
      <c r="V65" s="23"/>
      <c r="W65" s="23"/>
      <c r="X65" s="23">
        <v>130</v>
      </c>
      <c r="Y65" s="23"/>
    </row>
    <row r="66" spans="1:25" s="31" customFormat="1" ht="33.75" customHeight="1" x14ac:dyDescent="0.25">
      <c r="A66" s="93" t="s">
        <v>76</v>
      </c>
      <c r="B66" s="93" t="s">
        <v>77</v>
      </c>
      <c r="C66" s="11"/>
      <c r="D66" s="11">
        <v>5</v>
      </c>
      <c r="E66" s="11">
        <v>72</v>
      </c>
      <c r="F66" s="11"/>
      <c r="G66" s="11"/>
      <c r="H66" s="11"/>
      <c r="I66" s="12"/>
      <c r="J66" s="11"/>
      <c r="K66" s="12"/>
      <c r="L66" s="11"/>
      <c r="M66" s="12"/>
      <c r="N66" s="11"/>
      <c r="O66" s="12"/>
      <c r="P66" s="11">
        <v>72</v>
      </c>
      <c r="Q66" s="12"/>
      <c r="R66" s="11"/>
      <c r="S66" s="11"/>
      <c r="T66" s="22"/>
      <c r="U66" s="22"/>
      <c r="V66" s="22"/>
      <c r="W66" s="22"/>
      <c r="X66" s="22">
        <v>72</v>
      </c>
      <c r="Y66" s="22"/>
    </row>
    <row r="67" spans="1:25" s="31" customFormat="1" ht="126.75" thickBot="1" x14ac:dyDescent="0.3">
      <c r="A67" s="85" t="s">
        <v>78</v>
      </c>
      <c r="B67" s="85" t="s">
        <v>141</v>
      </c>
      <c r="C67" s="89">
        <v>6</v>
      </c>
      <c r="D67" s="89"/>
      <c r="E67" s="20">
        <f>E68+E69+E70</f>
        <v>435</v>
      </c>
      <c r="F67" s="20">
        <f t="shared" ref="F67:S67" si="61">F68+F69+F70</f>
        <v>85</v>
      </c>
      <c r="G67" s="20">
        <f t="shared" si="61"/>
        <v>170</v>
      </c>
      <c r="H67" s="20">
        <f t="shared" si="61"/>
        <v>94</v>
      </c>
      <c r="I67" s="20">
        <f t="shared" si="61"/>
        <v>76</v>
      </c>
      <c r="J67" s="20">
        <f t="shared" si="61"/>
        <v>38</v>
      </c>
      <c r="K67" s="20">
        <f t="shared" si="61"/>
        <v>76</v>
      </c>
      <c r="L67" s="20">
        <f t="shared" si="61"/>
        <v>56</v>
      </c>
      <c r="M67" s="20">
        <f t="shared" si="61"/>
        <v>0</v>
      </c>
      <c r="N67" s="20">
        <f t="shared" si="61"/>
        <v>0</v>
      </c>
      <c r="O67" s="20">
        <f t="shared" si="61"/>
        <v>0</v>
      </c>
      <c r="P67" s="20">
        <f t="shared" si="61"/>
        <v>180</v>
      </c>
      <c r="Q67" s="20">
        <f t="shared" si="61"/>
        <v>0</v>
      </c>
      <c r="R67" s="20">
        <f t="shared" si="61"/>
        <v>0</v>
      </c>
      <c r="S67" s="20">
        <f t="shared" si="61"/>
        <v>0</v>
      </c>
      <c r="T67" s="20">
        <f>T68</f>
        <v>0</v>
      </c>
      <c r="U67" s="20">
        <f t="shared" ref="U67:Y67" si="62">U68</f>
        <v>0</v>
      </c>
      <c r="V67" s="20">
        <f t="shared" si="62"/>
        <v>0</v>
      </c>
      <c r="W67" s="20">
        <f t="shared" si="62"/>
        <v>0</v>
      </c>
      <c r="X67" s="20">
        <f t="shared" si="62"/>
        <v>74</v>
      </c>
      <c r="Y67" s="20">
        <f t="shared" si="62"/>
        <v>96</v>
      </c>
    </row>
    <row r="68" spans="1:25" s="31" customFormat="1" ht="110.25" x14ac:dyDescent="0.25">
      <c r="A68" s="93" t="s">
        <v>79</v>
      </c>
      <c r="B68" s="97" t="s">
        <v>142</v>
      </c>
      <c r="C68" s="96">
        <v>6</v>
      </c>
      <c r="D68" s="96"/>
      <c r="E68" s="96">
        <f>F68+G68+R68+S68</f>
        <v>255</v>
      </c>
      <c r="F68" s="96">
        <v>85</v>
      </c>
      <c r="G68" s="96">
        <f>SUM(H68:I68)</f>
        <v>170</v>
      </c>
      <c r="H68" s="96">
        <f>SUM(J68,L68,N68)</f>
        <v>94</v>
      </c>
      <c r="I68" s="15">
        <f>SUM(K68,M68,O68)</f>
        <v>76</v>
      </c>
      <c r="J68" s="96">
        <v>38</v>
      </c>
      <c r="K68" s="21">
        <v>76</v>
      </c>
      <c r="L68" s="96">
        <v>56</v>
      </c>
      <c r="M68" s="21"/>
      <c r="N68" s="96"/>
      <c r="O68" s="21"/>
      <c r="P68" s="96"/>
      <c r="Q68" s="15"/>
      <c r="R68" s="96"/>
      <c r="S68" s="96"/>
      <c r="T68" s="24"/>
      <c r="U68" s="24"/>
      <c r="V68" s="24"/>
      <c r="W68" s="24"/>
      <c r="X68" s="24">
        <v>74</v>
      </c>
      <c r="Y68" s="24">
        <v>96</v>
      </c>
    </row>
    <row r="69" spans="1:25" s="50" customFormat="1" ht="15.75" x14ac:dyDescent="0.25">
      <c r="A69" s="93" t="s">
        <v>80</v>
      </c>
      <c r="B69" s="93" t="s">
        <v>77</v>
      </c>
      <c r="C69" s="12"/>
      <c r="D69" s="12">
        <v>6</v>
      </c>
      <c r="E69" s="12">
        <v>72</v>
      </c>
      <c r="F69" s="12"/>
      <c r="G69" s="12"/>
      <c r="H69" s="11"/>
      <c r="I69" s="12"/>
      <c r="J69" s="11"/>
      <c r="K69" s="12"/>
      <c r="L69" s="11"/>
      <c r="M69" s="12"/>
      <c r="N69" s="11"/>
      <c r="O69" s="12"/>
      <c r="P69" s="11">
        <v>72</v>
      </c>
      <c r="Q69" s="12"/>
      <c r="R69" s="12"/>
      <c r="S69" s="12"/>
      <c r="T69" s="26"/>
      <c r="U69" s="26"/>
      <c r="V69" s="26"/>
      <c r="W69" s="26"/>
      <c r="X69" s="26"/>
      <c r="Y69" s="26">
        <v>72</v>
      </c>
    </row>
    <row r="70" spans="1:25" s="31" customFormat="1" ht="48" thickBot="1" x14ac:dyDescent="0.3">
      <c r="A70" s="93" t="s">
        <v>108</v>
      </c>
      <c r="B70" s="93" t="s">
        <v>82</v>
      </c>
      <c r="C70" s="94"/>
      <c r="D70" s="94">
        <v>6</v>
      </c>
      <c r="E70" s="94">
        <v>108</v>
      </c>
      <c r="F70" s="94"/>
      <c r="G70" s="94"/>
      <c r="H70" s="94"/>
      <c r="I70" s="13"/>
      <c r="J70" s="94"/>
      <c r="K70" s="13"/>
      <c r="L70" s="94"/>
      <c r="M70" s="13"/>
      <c r="N70" s="94"/>
      <c r="O70" s="13"/>
      <c r="P70" s="94">
        <v>108</v>
      </c>
      <c r="Q70" s="13"/>
      <c r="R70" s="94"/>
      <c r="S70" s="94"/>
      <c r="T70" s="23"/>
      <c r="U70" s="23"/>
      <c r="V70" s="23"/>
      <c r="W70" s="23"/>
      <c r="X70" s="23"/>
      <c r="Y70" s="23">
        <v>108</v>
      </c>
    </row>
    <row r="71" spans="1:25" s="31" customFormat="1" ht="63" x14ac:dyDescent="0.25">
      <c r="A71" s="86" t="s">
        <v>81</v>
      </c>
      <c r="B71" s="86" t="s">
        <v>143</v>
      </c>
      <c r="C71" s="87">
        <v>4</v>
      </c>
      <c r="D71" s="87"/>
      <c r="E71" s="87">
        <f>E72+E73</f>
        <v>144</v>
      </c>
      <c r="F71" s="87">
        <f t="shared" ref="F71:S71" si="63">F72+F73</f>
        <v>36</v>
      </c>
      <c r="G71" s="87">
        <f t="shared" si="63"/>
        <v>72</v>
      </c>
      <c r="H71" s="87">
        <f t="shared" si="63"/>
        <v>0</v>
      </c>
      <c r="I71" s="87">
        <f t="shared" si="63"/>
        <v>72</v>
      </c>
      <c r="J71" s="87">
        <f t="shared" si="63"/>
        <v>0</v>
      </c>
      <c r="K71" s="87">
        <f t="shared" si="63"/>
        <v>72</v>
      </c>
      <c r="L71" s="87">
        <f t="shared" si="63"/>
        <v>0</v>
      </c>
      <c r="M71" s="87">
        <f t="shared" si="63"/>
        <v>0</v>
      </c>
      <c r="N71" s="87">
        <f t="shared" si="63"/>
        <v>0</v>
      </c>
      <c r="O71" s="87">
        <f t="shared" si="63"/>
        <v>0</v>
      </c>
      <c r="P71" s="87">
        <f t="shared" si="63"/>
        <v>0</v>
      </c>
      <c r="Q71" s="87">
        <f t="shared" si="63"/>
        <v>36</v>
      </c>
      <c r="R71" s="87">
        <f t="shared" si="63"/>
        <v>0</v>
      </c>
      <c r="S71" s="87">
        <f t="shared" si="63"/>
        <v>0</v>
      </c>
      <c r="T71" s="87">
        <f>T72</f>
        <v>0</v>
      </c>
      <c r="U71" s="87">
        <f t="shared" ref="U71:Y71" si="64">U72</f>
        <v>0</v>
      </c>
      <c r="V71" s="87">
        <f t="shared" si="64"/>
        <v>0</v>
      </c>
      <c r="W71" s="87">
        <f t="shared" si="64"/>
        <v>72</v>
      </c>
      <c r="X71" s="87">
        <f t="shared" si="64"/>
        <v>0</v>
      </c>
      <c r="Y71" s="87">
        <f t="shared" si="64"/>
        <v>0</v>
      </c>
    </row>
    <row r="72" spans="1:25" s="31" customFormat="1" ht="32.25" thickBot="1" x14ac:dyDescent="0.3">
      <c r="A72" s="83" t="s">
        <v>144</v>
      </c>
      <c r="B72" s="83" t="s">
        <v>145</v>
      </c>
      <c r="C72" s="11"/>
      <c r="D72" s="11">
        <v>4</v>
      </c>
      <c r="E72" s="11">
        <f>F72+G72+R72+S72</f>
        <v>108</v>
      </c>
      <c r="F72" s="11">
        <v>36</v>
      </c>
      <c r="G72" s="11">
        <f>SUM(H72:I72)</f>
        <v>72</v>
      </c>
      <c r="H72" s="81">
        <f>SUM(J72,L72,N72)</f>
        <v>0</v>
      </c>
      <c r="I72" s="12">
        <f>SUM(K72,M72,O72)</f>
        <v>72</v>
      </c>
      <c r="J72" s="11"/>
      <c r="K72" s="88">
        <v>72</v>
      </c>
      <c r="L72" s="11"/>
      <c r="M72" s="88"/>
      <c r="N72" s="11"/>
      <c r="O72" s="88"/>
      <c r="P72" s="11"/>
      <c r="Q72" s="12"/>
      <c r="R72" s="11"/>
      <c r="S72" s="11"/>
      <c r="T72" s="22"/>
      <c r="U72" s="22"/>
      <c r="V72" s="22"/>
      <c r="W72" s="22">
        <v>72</v>
      </c>
      <c r="X72" s="22"/>
      <c r="Y72" s="22"/>
    </row>
    <row r="73" spans="1:25" s="31" customFormat="1" ht="15.75" x14ac:dyDescent="0.25">
      <c r="A73" s="83" t="s">
        <v>146</v>
      </c>
      <c r="B73" s="83" t="s">
        <v>77</v>
      </c>
      <c r="C73" s="11"/>
      <c r="D73" s="11">
        <v>4</v>
      </c>
      <c r="E73" s="11">
        <v>36</v>
      </c>
      <c r="F73" s="11"/>
      <c r="G73" s="11"/>
      <c r="H73" s="11"/>
      <c r="I73" s="12"/>
      <c r="J73" s="11"/>
      <c r="K73" s="12"/>
      <c r="L73" s="11"/>
      <c r="M73" s="12"/>
      <c r="N73" s="11"/>
      <c r="O73" s="12"/>
      <c r="P73" s="11"/>
      <c r="Q73" s="12">
        <v>36</v>
      </c>
      <c r="R73" s="11"/>
      <c r="S73" s="11"/>
      <c r="T73" s="22"/>
      <c r="U73" s="22"/>
      <c r="V73" s="22"/>
      <c r="W73" s="22">
        <v>36</v>
      </c>
      <c r="X73" s="22"/>
      <c r="Y73" s="22"/>
    </row>
    <row r="74" spans="1:25" s="31" customFormat="1" ht="15.75" x14ac:dyDescent="0.25">
      <c r="A74" s="2"/>
      <c r="B74" s="33" t="s">
        <v>37</v>
      </c>
      <c r="C74" s="46">
        <v>6</v>
      </c>
      <c r="D74" s="46">
        <v>1</v>
      </c>
      <c r="E74" s="46"/>
      <c r="F74" s="11"/>
      <c r="G74" s="11"/>
      <c r="H74" s="11"/>
      <c r="I74" s="12"/>
      <c r="J74" s="11"/>
      <c r="K74" s="12"/>
      <c r="L74" s="11"/>
      <c r="M74" s="12"/>
      <c r="N74" s="11"/>
      <c r="O74" s="12"/>
      <c r="P74" s="94"/>
      <c r="Q74" s="12"/>
      <c r="R74" s="11"/>
      <c r="S74" s="11"/>
      <c r="T74" s="11"/>
      <c r="U74" s="11"/>
      <c r="V74" s="11"/>
      <c r="W74" s="11"/>
      <c r="X74" s="55"/>
      <c r="Y74" s="55"/>
    </row>
    <row r="75" spans="1:25" s="31" customFormat="1" ht="15.75" x14ac:dyDescent="0.25">
      <c r="A75" s="123" t="s">
        <v>111</v>
      </c>
      <c r="B75" s="123"/>
      <c r="C75" s="47">
        <v>15</v>
      </c>
      <c r="D75" s="47">
        <v>30</v>
      </c>
      <c r="E75" s="47"/>
      <c r="F75" s="20"/>
      <c r="G75" s="20"/>
      <c r="H75" s="20"/>
      <c r="I75" s="15"/>
      <c r="J75" s="96"/>
      <c r="K75" s="21"/>
      <c r="L75" s="20"/>
      <c r="M75" s="21"/>
      <c r="N75" s="20"/>
      <c r="O75" s="21"/>
      <c r="P75" s="94"/>
      <c r="Q75" s="21"/>
      <c r="R75" s="20"/>
      <c r="S75" s="20"/>
      <c r="T75" s="20">
        <f>T7+T29</f>
        <v>576</v>
      </c>
      <c r="U75" s="20">
        <f t="shared" ref="U75:Y75" si="65">U7+U29</f>
        <v>828</v>
      </c>
      <c r="V75" s="20">
        <f t="shared" si="65"/>
        <v>576</v>
      </c>
      <c r="W75" s="20">
        <f t="shared" si="65"/>
        <v>792</v>
      </c>
      <c r="X75" s="20">
        <f t="shared" si="65"/>
        <v>504</v>
      </c>
      <c r="Y75" s="20">
        <f t="shared" si="65"/>
        <v>324</v>
      </c>
    </row>
    <row r="76" spans="1:25" s="31" customFormat="1" ht="25.5" x14ac:dyDescent="0.25">
      <c r="A76" s="30" t="s">
        <v>83</v>
      </c>
      <c r="B76" s="30" t="s">
        <v>84</v>
      </c>
      <c r="C76" s="55"/>
      <c r="D76" s="55"/>
      <c r="E76" s="12">
        <v>144</v>
      </c>
      <c r="F76" s="55"/>
      <c r="G76" s="56"/>
      <c r="H76" s="56"/>
      <c r="I76" s="58"/>
      <c r="J76" s="55"/>
      <c r="K76" s="58"/>
      <c r="L76" s="55"/>
      <c r="M76" s="58"/>
      <c r="N76" s="55"/>
      <c r="O76" s="58"/>
      <c r="P76" s="94">
        <v>144</v>
      </c>
      <c r="Q76" s="58"/>
      <c r="R76" s="55"/>
      <c r="S76" s="55"/>
      <c r="T76" s="55"/>
      <c r="U76" s="55"/>
      <c r="V76" s="55"/>
      <c r="W76" s="55"/>
      <c r="X76" s="55"/>
      <c r="Y76" s="20">
        <v>144</v>
      </c>
    </row>
    <row r="77" spans="1:25" s="31" customFormat="1" ht="25.5" x14ac:dyDescent="0.25">
      <c r="A77" s="30" t="s">
        <v>85</v>
      </c>
      <c r="B77" s="30" t="s">
        <v>86</v>
      </c>
      <c r="C77" s="55"/>
      <c r="D77" s="55"/>
      <c r="E77" s="55"/>
      <c r="F77" s="55"/>
      <c r="G77" s="56">
        <v>216</v>
      </c>
      <c r="H77" s="55"/>
      <c r="I77" s="58"/>
      <c r="J77" s="55"/>
      <c r="K77" s="58"/>
      <c r="L77" s="55"/>
      <c r="M77" s="58"/>
      <c r="N77" s="55"/>
      <c r="O77" s="58"/>
      <c r="P77" s="55"/>
      <c r="Q77" s="58"/>
      <c r="R77" s="55"/>
      <c r="S77" s="55"/>
      <c r="T77" s="55">
        <f>T6*36</f>
        <v>576</v>
      </c>
      <c r="U77" s="55">
        <f t="shared" ref="U77:Y77" si="66">U6*36</f>
        <v>828</v>
      </c>
      <c r="V77" s="55">
        <f t="shared" si="66"/>
        <v>576</v>
      </c>
      <c r="W77" s="55">
        <f t="shared" si="66"/>
        <v>792</v>
      </c>
      <c r="X77" s="55">
        <f t="shared" si="66"/>
        <v>504</v>
      </c>
      <c r="Y77" s="55">
        <f t="shared" si="66"/>
        <v>324</v>
      </c>
    </row>
    <row r="78" spans="1:25" s="31" customFormat="1" ht="25.5" x14ac:dyDescent="0.25">
      <c r="A78" s="30" t="s">
        <v>87</v>
      </c>
      <c r="B78" s="30" t="s">
        <v>88</v>
      </c>
      <c r="C78" s="55"/>
      <c r="D78" s="55"/>
      <c r="E78" s="55"/>
      <c r="F78" s="55"/>
      <c r="G78" s="55"/>
      <c r="H78" s="55"/>
      <c r="I78" s="58"/>
      <c r="J78" s="55"/>
      <c r="K78" s="58"/>
      <c r="L78" s="55"/>
      <c r="M78" s="58"/>
      <c r="N78" s="55"/>
      <c r="O78" s="58"/>
      <c r="P78" s="55"/>
      <c r="Q78" s="58"/>
      <c r="R78" s="55"/>
      <c r="S78" s="55"/>
      <c r="T78" s="55"/>
      <c r="U78" s="55"/>
      <c r="V78" s="55"/>
      <c r="W78" s="55"/>
      <c r="X78" s="55"/>
      <c r="Y78" s="55"/>
    </row>
    <row r="79" spans="1:25" s="31" customFormat="1" ht="25.5" x14ac:dyDescent="0.25">
      <c r="A79" s="35" t="s">
        <v>89</v>
      </c>
      <c r="B79" s="35" t="s">
        <v>90</v>
      </c>
      <c r="C79" s="55"/>
      <c r="D79" s="55"/>
      <c r="E79" s="55"/>
      <c r="F79" s="55"/>
      <c r="G79" s="55"/>
      <c r="H79" s="55"/>
      <c r="I79" s="58"/>
      <c r="J79" s="55"/>
      <c r="K79" s="58"/>
      <c r="L79" s="55"/>
      <c r="M79" s="58"/>
      <c r="N79" s="55"/>
      <c r="O79" s="58"/>
      <c r="P79" s="55"/>
      <c r="Q79" s="58"/>
      <c r="R79" s="55"/>
      <c r="S79" s="55"/>
      <c r="T79" s="55"/>
      <c r="U79" s="55"/>
      <c r="V79" s="55"/>
      <c r="W79" s="55"/>
      <c r="X79" s="55"/>
      <c r="Y79" s="55"/>
    </row>
    <row r="80" spans="1:25" s="31" customFormat="1" ht="15.75" customHeight="1" x14ac:dyDescent="0.25">
      <c r="A80" s="124"/>
      <c r="B80" s="125"/>
      <c r="C80" s="125"/>
      <c r="D80" s="125"/>
      <c r="E80" s="125"/>
      <c r="F80" s="125"/>
      <c r="G80" s="125"/>
      <c r="H80" s="55"/>
      <c r="I80" s="126"/>
      <c r="J80" s="129" t="s">
        <v>37</v>
      </c>
      <c r="K80" s="36"/>
      <c r="L80" s="51"/>
      <c r="M80" s="36"/>
      <c r="N80" s="51"/>
      <c r="O80" s="36"/>
      <c r="P80" s="140" t="s">
        <v>95</v>
      </c>
      <c r="Q80" s="140"/>
      <c r="R80" s="133"/>
      <c r="T80" s="116"/>
      <c r="U80" s="94"/>
      <c r="V80" s="94"/>
      <c r="W80" s="116"/>
      <c r="X80" s="116"/>
      <c r="Y80" s="94"/>
    </row>
    <row r="81" spans="1:26" s="31" customFormat="1" ht="37.5" customHeight="1" x14ac:dyDescent="0.25">
      <c r="A81" s="119" t="s">
        <v>147</v>
      </c>
      <c r="B81" s="120"/>
      <c r="C81" s="120"/>
      <c r="D81" s="120"/>
      <c r="E81" s="120"/>
      <c r="F81" s="120"/>
      <c r="G81" s="120"/>
      <c r="H81" s="55"/>
      <c r="I81" s="127"/>
      <c r="J81" s="130"/>
      <c r="K81" s="36"/>
      <c r="L81" s="51"/>
      <c r="M81" s="36"/>
      <c r="N81" s="51"/>
      <c r="O81" s="36"/>
      <c r="P81" s="140"/>
      <c r="Q81" s="140"/>
      <c r="R81" s="133"/>
      <c r="T81" s="117"/>
      <c r="U81" s="95"/>
      <c r="V81" s="95"/>
      <c r="W81" s="117"/>
      <c r="X81" s="117"/>
      <c r="Y81" s="95"/>
    </row>
    <row r="82" spans="1:26" s="31" customFormat="1" ht="15.75" x14ac:dyDescent="0.25">
      <c r="A82" s="119"/>
      <c r="B82" s="120"/>
      <c r="C82" s="120"/>
      <c r="D82" s="120"/>
      <c r="E82" s="120"/>
      <c r="F82" s="120"/>
      <c r="G82" s="120"/>
      <c r="H82" s="55"/>
      <c r="I82" s="127"/>
      <c r="J82" s="130"/>
      <c r="K82" s="36"/>
      <c r="L82" s="51"/>
      <c r="M82" s="36"/>
      <c r="N82" s="51"/>
      <c r="O82" s="36"/>
      <c r="P82" s="140"/>
      <c r="Q82" s="140"/>
      <c r="R82" s="133"/>
      <c r="T82" s="117"/>
      <c r="U82" s="95"/>
      <c r="V82" s="95"/>
      <c r="W82" s="117"/>
      <c r="X82" s="117"/>
      <c r="Y82" s="95"/>
    </row>
    <row r="83" spans="1:26" s="31" customFormat="1" ht="15.75" x14ac:dyDescent="0.25">
      <c r="A83" s="121" t="s">
        <v>86</v>
      </c>
      <c r="B83" s="122"/>
      <c r="C83" s="122"/>
      <c r="D83" s="122"/>
      <c r="E83" s="122"/>
      <c r="F83" s="122"/>
      <c r="G83" s="122"/>
      <c r="H83" s="55"/>
      <c r="I83" s="127"/>
      <c r="J83" s="130"/>
      <c r="K83" s="36"/>
      <c r="L83" s="51"/>
      <c r="M83" s="36"/>
      <c r="N83" s="51"/>
      <c r="O83" s="36"/>
      <c r="P83" s="140"/>
      <c r="Q83" s="140"/>
      <c r="R83" s="133"/>
      <c r="T83" s="118"/>
      <c r="U83" s="96"/>
      <c r="V83" s="96"/>
      <c r="W83" s="118"/>
      <c r="X83" s="118"/>
      <c r="Y83" s="96"/>
    </row>
    <row r="84" spans="1:26" s="31" customFormat="1" ht="15.75" customHeight="1" x14ac:dyDescent="0.25">
      <c r="A84" s="132" t="s">
        <v>92</v>
      </c>
      <c r="B84" s="132"/>
      <c r="C84" s="132"/>
      <c r="D84" s="132"/>
      <c r="E84" s="132"/>
      <c r="F84" s="132"/>
      <c r="G84" s="132"/>
      <c r="H84" s="55"/>
      <c r="I84" s="127"/>
      <c r="J84" s="130"/>
      <c r="K84" s="36"/>
      <c r="L84" s="51"/>
      <c r="M84" s="36"/>
      <c r="N84" s="51"/>
      <c r="O84" s="36"/>
      <c r="P84" s="140" t="s">
        <v>96</v>
      </c>
      <c r="Q84" s="140"/>
      <c r="R84" s="133"/>
      <c r="T84" s="11"/>
      <c r="U84" s="11"/>
      <c r="V84" s="11"/>
      <c r="W84" s="11">
        <v>36</v>
      </c>
      <c r="X84" s="11">
        <v>72</v>
      </c>
      <c r="Y84" s="11">
        <v>72</v>
      </c>
      <c r="Z84" s="31">
        <f>SUM(W84:Y84)</f>
        <v>180</v>
      </c>
    </row>
    <row r="85" spans="1:26" s="31" customFormat="1" ht="15.75" customHeight="1" x14ac:dyDescent="0.25">
      <c r="A85" s="133" t="s">
        <v>93</v>
      </c>
      <c r="B85" s="133"/>
      <c r="C85" s="133"/>
      <c r="D85" s="133"/>
      <c r="E85" s="133"/>
      <c r="F85" s="133"/>
      <c r="G85" s="133"/>
      <c r="H85" s="55"/>
      <c r="I85" s="127"/>
      <c r="J85" s="130"/>
      <c r="K85" s="36"/>
      <c r="L85" s="51"/>
      <c r="M85" s="36"/>
      <c r="N85" s="51"/>
      <c r="O85" s="36"/>
      <c r="P85" s="140" t="s">
        <v>97</v>
      </c>
      <c r="Q85" s="140"/>
      <c r="R85" s="133"/>
      <c r="T85" s="11"/>
      <c r="U85" s="11"/>
      <c r="V85" s="11"/>
      <c r="W85" s="11"/>
      <c r="X85" s="11"/>
      <c r="Y85" s="11">
        <v>108</v>
      </c>
      <c r="Z85" s="31">
        <f>SUM(W85:Y85)</f>
        <v>108</v>
      </c>
    </row>
    <row r="86" spans="1:26" s="31" customFormat="1" ht="15.75" customHeight="1" x14ac:dyDescent="0.25">
      <c r="A86" s="133" t="s">
        <v>94</v>
      </c>
      <c r="B86" s="133"/>
      <c r="C86" s="133"/>
      <c r="D86" s="133"/>
      <c r="E86" s="133"/>
      <c r="F86" s="133"/>
      <c r="G86" s="133"/>
      <c r="H86" s="55"/>
      <c r="I86" s="127"/>
      <c r="J86" s="130"/>
      <c r="K86" s="36"/>
      <c r="L86" s="51"/>
      <c r="M86" s="36"/>
      <c r="N86" s="51"/>
      <c r="O86" s="36"/>
      <c r="P86" s="140" t="s">
        <v>98</v>
      </c>
      <c r="Q86" s="140"/>
      <c r="R86" s="133"/>
      <c r="T86" s="11"/>
      <c r="U86" s="11"/>
      <c r="V86" s="11"/>
      <c r="W86" s="11"/>
      <c r="X86" s="11"/>
      <c r="Y86" s="11">
        <v>144</v>
      </c>
    </row>
    <row r="87" spans="1:26" s="31" customFormat="1" ht="15.75" customHeight="1" x14ac:dyDescent="0.25">
      <c r="A87" s="133" t="s">
        <v>112</v>
      </c>
      <c r="B87" s="133"/>
      <c r="C87" s="133"/>
      <c r="D87" s="133"/>
      <c r="E87" s="133"/>
      <c r="F87" s="133"/>
      <c r="G87" s="133"/>
      <c r="H87" s="55"/>
      <c r="I87" s="127"/>
      <c r="J87" s="130"/>
      <c r="K87" s="36"/>
      <c r="L87" s="51"/>
      <c r="M87" s="36"/>
      <c r="N87" s="51"/>
      <c r="O87" s="36"/>
      <c r="P87" s="140" t="s">
        <v>99</v>
      </c>
      <c r="Q87" s="140"/>
      <c r="R87" s="133"/>
      <c r="T87" s="11">
        <v>1</v>
      </c>
      <c r="U87" s="11">
        <v>3</v>
      </c>
      <c r="V87" s="11">
        <v>3</v>
      </c>
      <c r="W87" s="11">
        <v>4</v>
      </c>
      <c r="X87" s="11">
        <v>2</v>
      </c>
      <c r="Y87" s="11">
        <v>2</v>
      </c>
      <c r="Z87" s="31">
        <f>SUM(T87:Y87)</f>
        <v>15</v>
      </c>
    </row>
    <row r="88" spans="1:26" s="31" customFormat="1" ht="15.75" customHeight="1" x14ac:dyDescent="0.25">
      <c r="A88" s="133" t="s">
        <v>103</v>
      </c>
      <c r="B88" s="133"/>
      <c r="C88" s="133"/>
      <c r="D88" s="133"/>
      <c r="E88" s="133"/>
      <c r="F88" s="133"/>
      <c r="G88" s="133"/>
      <c r="H88" s="55"/>
      <c r="I88" s="127"/>
      <c r="J88" s="130"/>
      <c r="K88" s="36"/>
      <c r="L88" s="51"/>
      <c r="M88" s="36"/>
      <c r="N88" s="51"/>
      <c r="O88" s="36"/>
      <c r="P88" s="140" t="s">
        <v>100</v>
      </c>
      <c r="Q88" s="140"/>
      <c r="R88" s="133"/>
      <c r="T88" s="11">
        <v>1</v>
      </c>
      <c r="U88" s="11">
        <v>10</v>
      </c>
      <c r="V88" s="11">
        <v>4</v>
      </c>
      <c r="W88" s="11">
        <v>7</v>
      </c>
      <c r="X88" s="11">
        <v>3</v>
      </c>
      <c r="Y88" s="11">
        <v>5</v>
      </c>
      <c r="Z88" s="31">
        <f>SUM(T88:Y88)</f>
        <v>30</v>
      </c>
    </row>
    <row r="89" spans="1:26" s="31" customFormat="1" ht="15.75" customHeight="1" x14ac:dyDescent="0.25">
      <c r="A89" s="133" t="s">
        <v>104</v>
      </c>
      <c r="B89" s="133"/>
      <c r="C89" s="133"/>
      <c r="D89" s="133"/>
      <c r="E89" s="133"/>
      <c r="F89" s="133"/>
      <c r="G89" s="133"/>
      <c r="H89" s="55"/>
      <c r="I89" s="128"/>
      <c r="J89" s="131"/>
      <c r="K89" s="36"/>
      <c r="L89" s="51"/>
      <c r="M89" s="36"/>
      <c r="N89" s="51"/>
      <c r="O89" s="36"/>
      <c r="P89" s="140"/>
      <c r="Q89" s="140"/>
      <c r="R89" s="133"/>
      <c r="T89" s="11"/>
      <c r="U89" s="11"/>
      <c r="V89" s="11"/>
      <c r="W89" s="11"/>
      <c r="X89" s="11"/>
      <c r="Y89" s="11"/>
    </row>
  </sheetData>
  <mergeCells count="48">
    <mergeCell ref="F2:F6"/>
    <mergeCell ref="P88:R88"/>
    <mergeCell ref="A89:G89"/>
    <mergeCell ref="P89:R89"/>
    <mergeCell ref="I196:I204"/>
    <mergeCell ref="I311:I313"/>
    <mergeCell ref="A87:G87"/>
    <mergeCell ref="P87:R87"/>
    <mergeCell ref="P80:R83"/>
    <mergeCell ref="A86:G86"/>
    <mergeCell ref="P86:R86"/>
    <mergeCell ref="T80:T83"/>
    <mergeCell ref="W80:W83"/>
    <mergeCell ref="P84:R84"/>
    <mergeCell ref="A85:G85"/>
    <mergeCell ref="P85:R85"/>
    <mergeCell ref="X80:X83"/>
    <mergeCell ref="A81:G81"/>
    <mergeCell ref="A82:G82"/>
    <mergeCell ref="A83:G83"/>
    <mergeCell ref="L4:M5"/>
    <mergeCell ref="N4:O5"/>
    <mergeCell ref="A75:B75"/>
    <mergeCell ref="A80:G80"/>
    <mergeCell ref="I80:I89"/>
    <mergeCell ref="J80:J89"/>
    <mergeCell ref="A84:G84"/>
    <mergeCell ref="A88:G88"/>
    <mergeCell ref="A1:A6"/>
    <mergeCell ref="B1:B6"/>
    <mergeCell ref="C1:D1"/>
    <mergeCell ref="G1:S1"/>
    <mergeCell ref="T1:Y1"/>
    <mergeCell ref="C2:C6"/>
    <mergeCell ref="D2:D6"/>
    <mergeCell ref="G2:G6"/>
    <mergeCell ref="H2:S2"/>
    <mergeCell ref="T2:U2"/>
    <mergeCell ref="V2:W2"/>
    <mergeCell ref="X2:Y2"/>
    <mergeCell ref="H3:I5"/>
    <mergeCell ref="J3:O3"/>
    <mergeCell ref="P3:Q5"/>
    <mergeCell ref="R3:R6"/>
    <mergeCell ref="S3:S6"/>
    <mergeCell ref="T3:Y3"/>
    <mergeCell ref="J4:K5"/>
    <mergeCell ref="E2:E6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99719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